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20" windowWidth="14940" windowHeight="9225"/>
  </bookViews>
  <sheets>
    <sheet name="07-01 (абс)" sheetId="1" r:id="rId1"/>
    <sheet name="Увязки" sheetId="2" r:id="rId2"/>
    <sheet name="@07-02 (абс)" sheetId="3" r:id="rId3"/>
    <sheet name="@07-03 (абс)" sheetId="4" r:id="rId4"/>
  </sheets>
  <definedNames>
    <definedName name="_xlnm._FilterDatabase" localSheetId="1">Увязки!$A$14:$E$14</definedName>
    <definedName name="_xlnm.Print_Titles" localSheetId="3">'@07-03 (абс)'!$6:$9</definedName>
    <definedName name="_xlnm.Print_Titles" localSheetId="0">'07-01 (абс)'!$7:$10</definedName>
  </definedNames>
  <calcPr calcId="124519" calcMode="manual"/>
  <webPublishing codePage="0"/>
</workbook>
</file>

<file path=xl/calcChain.xml><?xml version="1.0" encoding="utf-8"?>
<calcChain xmlns="http://schemas.openxmlformats.org/spreadsheetml/2006/main">
  <c r="K27" i="4"/>
  <c r="J27"/>
  <c r="I27"/>
  <c r="H27"/>
  <c r="G27"/>
  <c r="F27"/>
  <c r="E27"/>
  <c r="D27"/>
  <c r="C27"/>
  <c r="D115" i="2" s="1"/>
  <c r="B115"/>
  <c r="D114"/>
  <c r="B114"/>
  <c r="C114" s="1"/>
  <c r="D113"/>
  <c r="C113"/>
  <c r="B113"/>
  <c r="D112"/>
  <c r="B112"/>
  <c r="D111"/>
  <c r="B111"/>
  <c r="C111" s="1"/>
  <c r="D110"/>
  <c r="B110"/>
  <c r="C110" s="1"/>
  <c r="D109"/>
  <c r="C109"/>
  <c r="B109"/>
  <c r="D108"/>
  <c r="B108"/>
  <c r="D107"/>
  <c r="B107"/>
  <c r="C107" s="1"/>
  <c r="D106"/>
  <c r="B106"/>
  <c r="C106" s="1"/>
  <c r="D105"/>
  <c r="C105"/>
  <c r="B105"/>
  <c r="D104"/>
  <c r="B104"/>
  <c r="D103"/>
  <c r="B103"/>
  <c r="C103" s="1"/>
  <c r="D102"/>
  <c r="B102"/>
  <c r="C102" s="1"/>
  <c r="D101"/>
  <c r="C101"/>
  <c r="B101"/>
  <c r="D100"/>
  <c r="B100"/>
  <c r="D99"/>
  <c r="B99"/>
  <c r="C99" s="1"/>
  <c r="D98"/>
  <c r="B98"/>
  <c r="C98" s="1"/>
  <c r="D97"/>
  <c r="C97"/>
  <c r="B97"/>
  <c r="D96"/>
  <c r="B96"/>
  <c r="D95"/>
  <c r="B95"/>
  <c r="C95" s="1"/>
  <c r="D94"/>
  <c r="B94"/>
  <c r="C94" s="1"/>
  <c r="D92"/>
  <c r="C92"/>
  <c r="B92"/>
  <c r="D91"/>
  <c r="B91"/>
  <c r="D90"/>
  <c r="B90"/>
  <c r="C90" s="1"/>
  <c r="D89"/>
  <c r="B89"/>
  <c r="C89" s="1"/>
  <c r="D88"/>
  <c r="C88"/>
  <c r="B88"/>
  <c r="D87"/>
  <c r="B87"/>
  <c r="D86"/>
  <c r="B86"/>
  <c r="C86" s="1"/>
  <c r="D85"/>
  <c r="B85"/>
  <c r="C85" s="1"/>
  <c r="D84"/>
  <c r="C84"/>
  <c r="B84"/>
  <c r="D83"/>
  <c r="B83"/>
  <c r="D82"/>
  <c r="B82"/>
  <c r="C82" s="1"/>
  <c r="D81"/>
  <c r="B81"/>
  <c r="C81" s="1"/>
  <c r="D80"/>
  <c r="C80"/>
  <c r="B80"/>
  <c r="D79"/>
  <c r="B79"/>
  <c r="D78"/>
  <c r="B78"/>
  <c r="C78" s="1"/>
  <c r="D77"/>
  <c r="B77"/>
  <c r="C77" s="1"/>
  <c r="D76"/>
  <c r="C76"/>
  <c r="B76"/>
  <c r="D75"/>
  <c r="B75"/>
  <c r="D74"/>
  <c r="B74"/>
  <c r="C74" s="1"/>
  <c r="D73"/>
  <c r="B73"/>
  <c r="C73" s="1"/>
  <c r="D72"/>
  <c r="C72"/>
  <c r="B72"/>
  <c r="D71"/>
  <c r="B71"/>
  <c r="D70"/>
  <c r="B70"/>
  <c r="C70" s="1"/>
  <c r="D69"/>
  <c r="B69"/>
  <c r="C69" s="1"/>
  <c r="D68"/>
  <c r="C68"/>
  <c r="B68"/>
  <c r="D67"/>
  <c r="B67"/>
  <c r="D66"/>
  <c r="B66"/>
  <c r="C66" s="1"/>
  <c r="D65"/>
  <c r="B65"/>
  <c r="C65" s="1"/>
  <c r="D64"/>
  <c r="C64"/>
  <c r="B64"/>
  <c r="D63"/>
  <c r="B63"/>
  <c r="D62"/>
  <c r="B62"/>
  <c r="C62" s="1"/>
  <c r="D61"/>
  <c r="B61"/>
  <c r="C61" s="1"/>
  <c r="D60"/>
  <c r="C60"/>
  <c r="B60"/>
  <c r="D59"/>
  <c r="B59"/>
  <c r="D58"/>
  <c r="B58"/>
  <c r="C58" s="1"/>
  <c r="D57"/>
  <c r="B57"/>
  <c r="C57" s="1"/>
  <c r="D56"/>
  <c r="C56"/>
  <c r="B56"/>
  <c r="D55"/>
  <c r="B55"/>
  <c r="D54"/>
  <c r="B54"/>
  <c r="C54" s="1"/>
  <c r="D53"/>
  <c r="B53"/>
  <c r="C53" s="1"/>
  <c r="D52"/>
  <c r="C52"/>
  <c r="B52"/>
  <c r="D51"/>
  <c r="B51"/>
  <c r="D50"/>
  <c r="B50"/>
  <c r="C50" s="1"/>
  <c r="D49"/>
  <c r="B49"/>
  <c r="C49" s="1"/>
  <c r="D48"/>
  <c r="C48"/>
  <c r="B48"/>
  <c r="D47"/>
  <c r="B47"/>
  <c r="D46"/>
  <c r="B46"/>
  <c r="C46" s="1"/>
  <c r="D45"/>
  <c r="B45"/>
  <c r="C45" s="1"/>
  <c r="D44"/>
  <c r="C44"/>
  <c r="B44"/>
  <c r="D43"/>
  <c r="B43"/>
  <c r="D42"/>
  <c r="B42"/>
  <c r="C42" s="1"/>
  <c r="D41"/>
  <c r="B41"/>
  <c r="C41" s="1"/>
  <c r="D40"/>
  <c r="C40"/>
  <c r="B40"/>
  <c r="D39"/>
  <c r="B39"/>
  <c r="D38"/>
  <c r="B38"/>
  <c r="C38" s="1"/>
  <c r="D37"/>
  <c r="B37"/>
  <c r="C37" s="1"/>
  <c r="D36"/>
  <c r="C36"/>
  <c r="B36"/>
  <c r="D35"/>
  <c r="B35"/>
  <c r="D34"/>
  <c r="B34"/>
  <c r="C34" s="1"/>
  <c r="D33"/>
  <c r="B33"/>
  <c r="C33" s="1"/>
  <c r="D32"/>
  <c r="C32"/>
  <c r="B32"/>
  <c r="D31"/>
  <c r="B31"/>
  <c r="D30"/>
  <c r="B30"/>
  <c r="C30" s="1"/>
  <c r="D29"/>
  <c r="B29"/>
  <c r="C29" s="1"/>
  <c r="D28"/>
  <c r="C28"/>
  <c r="B28"/>
  <c r="D27"/>
  <c r="B27"/>
  <c r="D26"/>
  <c r="B26"/>
  <c r="C26" s="1"/>
  <c r="D25"/>
  <c r="B25"/>
  <c r="C25" s="1"/>
  <c r="D24"/>
  <c r="C24"/>
  <c r="B24"/>
  <c r="D23"/>
  <c r="B23"/>
  <c r="D22"/>
  <c r="B22"/>
  <c r="C22" s="1"/>
  <c r="D21"/>
  <c r="B21"/>
  <c r="C21" s="1"/>
  <c r="D20"/>
  <c r="C20"/>
  <c r="B20"/>
  <c r="D19"/>
  <c r="B19"/>
  <c r="D18"/>
  <c r="B18"/>
  <c r="C18" s="1"/>
  <c r="D17"/>
  <c r="B17"/>
  <c r="C17" s="1"/>
  <c r="D16"/>
  <c r="C16"/>
  <c r="B16"/>
  <c r="C115" l="1"/>
  <c r="C19"/>
  <c r="C23"/>
  <c r="C27"/>
  <c r="C31"/>
  <c r="C35"/>
  <c r="C39"/>
  <c r="C43"/>
  <c r="C47"/>
  <c r="C51"/>
  <c r="C55"/>
  <c r="C59"/>
  <c r="C63"/>
  <c r="C67"/>
  <c r="C71"/>
  <c r="C75"/>
  <c r="C79"/>
  <c r="C83"/>
  <c r="C87"/>
  <c r="C91"/>
  <c r="C96"/>
  <c r="C100"/>
  <c r="C104"/>
  <c r="C108"/>
  <c r="C112"/>
  <c r="D5"/>
  <c r="D6"/>
  <c r="D9"/>
  <c r="D8"/>
  <c r="D10"/>
  <c r="D7"/>
</calcChain>
</file>

<file path=xl/comments1.xml><?xml version="1.0" encoding="utf-8"?>
<comments xmlns="http://schemas.openxmlformats.org/spreadsheetml/2006/main">
  <authors>
    <author>Orekhov Mikhail</author>
    <author>e.panchenko</author>
  </authors>
  <commentList>
    <comment ref="B1" authorId="0">
      <text>
        <r>
          <rPr>
            <sz val="9"/>
            <rFont val="Tahoma"/>
          </rPr>
          <t>&lt;CRM&gt;&lt;Area Name="TableHeader" PointerType="Begin" /&gt;&lt;/CRM&gt;</t>
        </r>
      </text>
    </comment>
    <comment ref="N1" authorId="1">
      <text>
        <r>
          <rPr>
            <sz val="10"/>
            <rFont val="Arial"/>
          </rPr>
          <t>&lt;CRM&gt;&lt;Area Name="TableNumber" PointerType="Begin" /&gt;&lt;Area Name="TableNumber" PointerType="End" /&gt;&lt;/CRM&gt;</t>
        </r>
      </text>
    </comment>
    <comment ref="B4" authorId="1">
      <text>
        <r>
          <rPr>
            <sz val="10"/>
            <rFont val="Arial"/>
          </rPr>
          <t>&lt;CRM&gt;&lt;Area Name="TableName" PointerType="Begin" /&gt;&lt;Area Name="TableName" PointerType="End" /&gt;&lt;MDX&gt;&lt;DimensionElement Name="PeopleQuantity" IsCalculated="false" UnionType="Replace"&gt;&lt;Dimension Name="MEASURES" /&gt;&lt;/DimensionElement&gt;&lt;/MDX&gt;&lt;MDX&gt;&lt;DimensionElement Name="-6" IsCalculated="false" UnionType="Replace"&gt;&lt;Dimension Name="P1_1_LodgementType" HierarchyName="ObjectID" /&gt;&lt;/DimensionElement&gt;&lt;/MDX&gt;&lt;MDX&gt;&lt;DimensionElement Name="-1" IsCalculated="false" UnionType="Replace"&gt;&lt;Dimension Name="P1_5_InstitutionCode" HierarchyName="ObjectID" /&gt;&lt;/DimensionElement&gt;&lt;/MDX&gt;&lt;/CRM&gt;</t>
        </r>
      </text>
    </comment>
    <comment ref="C7" authorId="1">
      <text>
        <r>
          <rPr>
            <sz val="10"/>
            <rFont val="Arial"/>
          </rPr>
          <t>&lt;CRM&gt;&lt;Area Name="Shapka" PointerType="Begin" /&gt;&lt;/CRM&gt;</t>
        </r>
      </text>
    </comment>
    <comment ref="D8" authorId="1">
      <text>
        <r>
          <rPr>
            <sz val="10"/>
            <rFont val="Arial"/>
          </rPr>
          <t>&lt;CRM&gt;&lt;MDX&gt;&lt;DimensionElement Name="1" IsCalculated="true" UnionType="Replace"&gt;&lt;Dimension Name="L3_04_EconomicallyActiv" HierarchyName="ObjectID" /&gt;&lt;/DimensionElement&gt;&lt;/MDX&gt;&lt;/CRM&gt;</t>
        </r>
      </text>
    </comment>
    <comment ref="I8" authorId="1">
      <text>
        <r>
          <rPr>
            <sz val="10"/>
            <rFont val="Arial"/>
          </rPr>
          <t>&lt;CRM&gt;&lt;MDX&gt;&lt;DimensionElement Name="4" IsCalculated="true" UnionType="Replace"&gt;&lt;Dimension Name="L3_04_EconomicallyActiv" HierarchyName="ObjectID" /&gt;&lt;/DimensionElement&gt;&lt;/MDX&gt;&lt;/CRM&gt;</t>
        </r>
      </text>
    </comment>
    <comment ref="O8" authorId="1">
      <text>
        <r>
          <rPr>
            <sz val="10"/>
            <rFont val="Arial"/>
          </rPr>
          <t>&lt;CRM&gt;&lt;MDX&gt;&lt;DimensionElement Name="-6" IsCalculated="true" UnionType="Replace"&gt;&lt;Dimension Name="L3_04_EconomicallyActiv" HierarchyName="ObjectID" /&gt;&lt;/DimensionElement&gt;&lt;/MDX&gt;&lt;/CRM&gt;</t>
        </r>
      </text>
    </comment>
    <comment ref="E9" authorId="1">
      <text>
        <r>
          <rPr>
            <sz val="10"/>
            <rFont val="Arial"/>
          </rPr>
          <t>&lt;CRM&gt;&lt;MDX&gt;&lt;DimensionElement Name="2" IsCalculated="true" UnionType="Replace"&gt;&lt;Dimension Name="L3_04_EconomicallyActiv" HierarchyName="ObjectID" /&gt;&lt;/DimensionElement&gt;&lt;/MDX&gt;&lt;/CRM&gt;</t>
        </r>
      </text>
    </comment>
    <comment ref="F9" authorId="1">
      <text>
        <r>
          <rPr>
            <sz val="10"/>
            <rFont val="Arial"/>
          </rPr>
          <t>&lt;CRM&gt;&lt;MDX&gt;&lt;DimensionElement Name="22" IsCalculated="false" UnionType="Replace"&gt;&lt;Dimension Name="L3_04_EconomicallyActiv" HierarchyName="ObjectID" /&gt;&lt;/DimensionElement&gt;&lt;/MDX&gt;&lt;/CRM&gt;</t>
        </r>
      </text>
    </comment>
    <comment ref="G9" authorId="1">
      <text>
        <r>
          <rPr>
            <sz val="10"/>
            <rFont val="Arial"/>
          </rPr>
          <t>&lt;CRM&gt;&lt;MDX&gt;&lt;DimensionElement Name="3" IsCalculated="true" UnionType="Replace"&gt;&lt;Dimension Name="L3_04_EconomicallyActiv" HierarchyName="ObjectID" /&gt;&lt;/DimensionElement&gt;&lt;/MDX&gt;&lt;/CRM&gt;</t>
        </r>
      </text>
    </comment>
    <comment ref="H9" authorId="1">
      <text>
        <r>
          <rPr>
            <sz val="10"/>
            <rFont val="Arial"/>
          </rPr>
          <t>&lt;CRM&gt;&lt;MDX&gt;&lt;DimensionElement Name="32" IsCalculated="false" UnionType="Replace"&gt;&lt;Dimension Name="L3_04_EconomicallyActiv" HierarchyName="ObjectID" /&gt;&lt;/DimensionElement&gt;&lt;/MDX&gt;&lt;/CRM&gt;</t>
        </r>
      </text>
    </comment>
    <comment ref="J9" authorId="1">
      <text>
        <r>
          <rPr>
            <sz val="10"/>
            <rFont val="Arial"/>
          </rPr>
          <t>&lt;CRM&gt;&lt;MDX&gt;&lt;DimensionElement Name="41" IsCalculated="false" UnionType="Replace"&gt;&lt;Dimension Name="L3_04_EconomicallyActiv" HierarchyName="ObjectID" /&gt;&lt;/DimensionElement&gt;&lt;/MDX&gt;&lt;/CRM&gt;</t>
        </r>
      </text>
    </comment>
    <comment ref="K9" authorId="1">
      <text>
        <r>
          <rPr>
            <sz val="10"/>
            <rFont val="Arial"/>
          </rPr>
          <t>&lt;CRM&gt;&lt;MDX&gt;&lt;DimensionElement Name="42" IsCalculated="false" UnionType="Replace"&gt;&lt;Dimension Name="L3_04_EconomicallyActiv" HierarchyName="ObjectID" /&gt;&lt;/DimensionElement&gt;&lt;/MDX&gt;&lt;/CRM&gt;</t>
        </r>
      </text>
    </comment>
    <comment ref="L9" authorId="1">
      <text>
        <r>
          <rPr>
            <sz val="10"/>
            <rFont val="Arial"/>
          </rPr>
          <t>&lt;CRM&gt;&lt;MDX&gt;&lt;DimensionElement Name="43" IsCalculated="false" UnionType="Replace"&gt;&lt;Dimension Name="L3_04_EconomicallyActiv" HierarchyName="ObjectID" /&gt;&lt;/DimensionElement&gt;&lt;/MDX&gt;&lt;/CRM&gt;</t>
        </r>
      </text>
    </comment>
    <comment ref="M9" authorId="1">
      <text>
        <r>
          <rPr>
            <sz val="10"/>
            <rFont val="Arial"/>
          </rPr>
          <t>&lt;CRM&gt;&lt;MDX&gt;&lt;DimensionElement Name="44" IsCalculated="false" UnionType="Replace"&gt;&lt;Dimension Name="L3_04_EconomicallyActiv" HierarchyName="ObjectID" /&gt;&lt;/DimensionElement&gt;&lt;/MDX&gt;&lt;/CRM&gt;</t>
        </r>
      </text>
    </comment>
    <comment ref="N9" authorId="1">
      <text>
        <r>
          <rPr>
            <sz val="10"/>
            <rFont val="Arial"/>
          </rPr>
          <t>&lt;CRM&gt;&lt;MDX&gt;&lt;DimensionElement Name="40" IsCalculated="true" UnionType="Replace"&gt;&lt;Dimension Name="L3_04_EconomicallyActiv" HierarchyName="ObjectID" /&gt;&lt;/DimensionElement&gt;&lt;/MDX&gt;&lt;/CRM&gt;</t>
        </r>
      </text>
    </comment>
    <comment ref="O10" authorId="1">
      <text>
        <r>
          <rPr>
            <sz val="10"/>
            <rFont val="Arial"/>
          </rPr>
          <t>&lt;CRM&gt;&lt;Area Name="Shapka" PointerType="End" /&gt;&lt;/CRM&gt;</t>
        </r>
      </text>
    </comment>
    <comment ref="A11" authorId="1">
      <text>
        <r>
          <rPr>
            <sz val="10"/>
            <rFont val="Arial"/>
          </rPr>
          <t>&lt;CRM&gt;&lt;Area Name="Sidehead" PointerType="Begin" /&gt;&lt;/CRM&gt;</t>
        </r>
      </text>
    </comment>
    <comment ref="B11" authorId="1">
      <text>
        <r>
          <rPr>
            <sz val="10"/>
            <rFont val="Arial"/>
          </rPr>
          <t>&lt;CRM&gt;&lt;MDX&gt;&lt;DimensionElement Name="-33" IsCalculated="true" UnionType="Replace"&gt;&lt;Dimension Name="L1_03_4_Age" HierarchyName="ObjectID" /&gt;&lt;/DimensionElement&gt;&lt;/MDX&gt;&lt;/CRM&gt;</t>
        </r>
      </text>
    </comment>
    <comment ref="C11" authorId="1">
      <text>
        <r>
          <rPr>
            <sz val="10"/>
            <rFont val="Arial"/>
          </rPr>
          <t>&lt;CRM&gt;&lt;Area Name="Body" PointerType="Begin" /&gt;&lt;/CRM&gt;</t>
        </r>
      </text>
    </comment>
    <comment ref="B13" authorId="1">
      <text>
        <r>
          <rPr>
            <sz val="10"/>
            <rFont val="Arial"/>
          </rPr>
          <t>&lt;CRM&gt;&lt;MDX&gt;&lt;DimensionElement Name="-10" IsCalculated="true" UnionType="Replace"&gt;&lt;Dimension Name="L1_03_4_Age" HierarchyName="ObjectID" /&gt;&lt;/DimensionElement&gt;&lt;/MDX&gt;&lt;/CRM&gt;</t>
        </r>
      </text>
    </comment>
    <comment ref="B14" authorId="1">
      <text>
        <r>
          <rPr>
            <sz val="10"/>
            <rFont val="Arial"/>
          </rPr>
          <t>&lt;CRM&gt;&lt;MDX&gt;&lt;DimensionElement Name="-11" IsCalculated="true" UnionType="Replace"&gt;&lt;Dimension Name="L1_03_4_Age" HierarchyName="ObjectID" /&gt;&lt;/DimensionElement&gt;&lt;/MDX&gt;&lt;/CRM&gt;</t>
        </r>
      </text>
    </comment>
    <comment ref="B15" authorId="1">
      <text>
        <r>
          <rPr>
            <sz val="10"/>
            <rFont val="Arial"/>
          </rPr>
          <t>&lt;CRM&gt;&lt;MDX&gt;&lt;DimensionElement Name="-12" IsCalculated="true" UnionType="Replace"&gt;&lt;Dimension Name="L1_03_4_Age" HierarchyName="ObjectID" /&gt;&lt;/DimensionElement&gt;&lt;/MDX&gt;&lt;/CRM&gt;</t>
        </r>
      </text>
    </comment>
    <comment ref="B16" authorId="1">
      <text>
        <r>
          <rPr>
            <sz val="10"/>
            <rFont val="Arial"/>
          </rPr>
          <t>&lt;CRM&gt;&lt;MDX&gt;&lt;DimensionElement Name="-13" IsCalculated="true" UnionType="Replace"&gt;&lt;Dimension Name="L1_03_4_Age" HierarchyName="ObjectID" /&gt;&lt;/DimensionElement&gt;&lt;/MDX&gt;&lt;/CRM&gt;</t>
        </r>
      </text>
    </comment>
    <comment ref="B17" authorId="1">
      <text>
        <r>
          <rPr>
            <sz val="10"/>
            <rFont val="Arial"/>
          </rPr>
          <t>&lt;CRM&gt;&lt;MDX&gt;&lt;DimensionElement Name="-14" IsCalculated="true" UnionType="Replace"&gt;&lt;Dimension Name="L1_03_4_Age" HierarchyName="ObjectID" /&gt;&lt;/DimensionElement&gt;&lt;/MDX&gt;&lt;/CRM&gt;</t>
        </r>
      </text>
    </comment>
    <comment ref="B18" authorId="1">
      <text>
        <r>
          <rPr>
            <sz val="10"/>
            <rFont val="Arial"/>
          </rPr>
          <t>&lt;CRM&gt;&lt;MDX&gt;&lt;DimensionElement Name="-15" IsCalculated="true" UnionType="Replace"&gt;&lt;Dimension Name="L1_03_4_Age" HierarchyName="ObjectID" /&gt;&lt;/DimensionElement&gt;&lt;/MDX&gt;&lt;/CRM&gt;</t>
        </r>
      </text>
    </comment>
    <comment ref="B19" authorId="1">
      <text>
        <r>
          <rPr>
            <sz val="10"/>
            <rFont val="Arial"/>
          </rPr>
          <t>&lt;CRM&gt;&lt;MDX&gt;&lt;DimensionElement Name="-16" IsCalculated="true" UnionType="Replace"&gt;&lt;Dimension Name="L1_03_4_Age" HierarchyName="ObjectID" /&gt;&lt;/DimensionElement&gt;&lt;/MDX&gt;&lt;/CRM&gt;</t>
        </r>
      </text>
    </comment>
    <comment ref="B20" authorId="1">
      <text>
        <r>
          <rPr>
            <sz val="10"/>
            <rFont val="Arial"/>
          </rPr>
          <t>&lt;CRM&gt;&lt;MDX&gt;&lt;DimensionElement Name="-17" IsCalculated="true" UnionType="Replace"&gt;&lt;Dimension Name="L1_03_4_Age" HierarchyName="ObjectID" /&gt;&lt;/DimensionElement&gt;&lt;/MDX&gt;&lt;/CRM&gt;</t>
        </r>
      </text>
    </comment>
    <comment ref="B21" authorId="1">
      <text>
        <r>
          <rPr>
            <sz val="10"/>
            <rFont val="Arial"/>
          </rPr>
          <t>&lt;CRM&gt;&lt;MDX&gt;&lt;DimensionElement Name="-18" IsCalculated="true" UnionType="Replace"&gt;&lt;Dimension Name="L1_03_4_Age" HierarchyName="ObjectID" /&gt;&lt;/DimensionElement&gt;&lt;/MDX&gt;&lt;/CRM&gt;</t>
        </r>
      </text>
    </comment>
    <comment ref="B22" authorId="1">
      <text>
        <r>
          <rPr>
            <sz val="10"/>
            <rFont val="Arial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B23" authorId="1">
      <text>
        <r>
          <rPr>
            <sz val="10"/>
            <rFont val="Arial"/>
          </rPr>
          <t>&lt;CRM&gt;&lt;MDX&gt;&lt;DimensionElement Name="-20" IsCalculated="true" UnionType="Replace"&gt;&lt;Dimension Name="L1_03_4_Age" HierarchyName="ObjectID" /&gt;&lt;/DimensionElement&gt;&lt;/MDX&gt;&lt;/CRM&gt;</t>
        </r>
      </text>
    </comment>
    <comment ref="B24" authorId="1">
      <text>
        <r>
          <rPr>
            <sz val="10"/>
            <rFont val="Arial"/>
          </rPr>
          <t>&lt;CRM&gt;&lt;MDX&gt;&lt;DimensionElement Name="-46" IsCalculated="true" UnionType="Replace"&gt;&lt;Dimension Name="L1_03_4_Age" HierarchyName="ObjectID" /&gt;&lt;/DimensionElement&gt;&lt;/MDX&gt;&lt;/CRM&gt;</t>
        </r>
      </text>
    </comment>
    <comment ref="B26" authorId="1">
      <text>
        <r>
          <rPr>
            <sz val="10"/>
            <rFont val="Arial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B27" authorId="1">
      <text>
        <r>
          <rPr>
            <sz val="10"/>
            <rFont val="Arial"/>
          </rPr>
          <t>&lt;CRM&gt;&lt;MDX&gt;&lt;DimensionElement Name="-32" IsCalculated="true" UnionType="Replace"&gt;&lt;Dimension Name="L1_03_4_Age" HierarchyName="ObjectID" /&gt;&lt;/DimensionElement&gt;&lt;/MDX&gt;&lt;/CRM&gt;</t>
        </r>
      </text>
    </comment>
    <comment ref="B28" authorId="1">
      <text>
        <r>
          <rPr>
            <sz val="10"/>
            <rFont val="Arial"/>
          </rPr>
          <t>&lt;CRM&gt;&lt;MDX&gt;&lt;DimensionElement Name="-44" IsCalculated="true" UnionType="Replace"&gt;&lt;Dimension Name="L1_03_4_Age" HierarchyName="ObjectID" /&gt;&lt;/DimensionElement&gt;&lt;/MDX&gt;&lt;/CRM&gt;</t>
        </r>
      </text>
    </comment>
    <comment ref="B29" authorId="1">
      <text>
        <r>
          <rPr>
            <sz val="10"/>
            <rFont val="Arial"/>
          </rPr>
          <t>&lt;CRM&gt;&lt;Area Name="Sidehead" PointerType="End" /&gt;&lt;MDX&gt;&lt;DimensionElement Name="AverageAge" IsCalculated="false" UnionType="Replace"&gt;&lt;Dimension Name="MEASURES" /&gt;&lt;/DimensionElement&gt;&lt;/MDX&gt;&lt;/CRM&gt;</t>
        </r>
      </text>
    </comment>
    <comment ref="O29" authorId="1">
      <text>
        <r>
          <rPr>
            <sz val="10"/>
            <rFont val="Arial"/>
          </rPr>
          <t>&lt;CRM&gt;&lt;Area Name="Body" PointerType="End" /&gt;&lt;/CRM&gt;</t>
        </r>
      </text>
    </comment>
  </commentList>
</comments>
</file>

<file path=xl/comments2.xml><?xml version="1.0" encoding="utf-8"?>
<comments xmlns="http://schemas.openxmlformats.org/spreadsheetml/2006/main">
  <authors>
    <author>...</author>
  </authors>
  <commentList>
    <comment ref="A2" authorId="0">
      <text>
        <r>
          <rPr>
            <sz val="8"/>
            <rFont val="Tahoma"/>
          </rPr>
          <t>&lt;CRM&gt;
    &lt;LinkLog/&gt;
&lt;/CRM&gt;</t>
        </r>
      </text>
    </comment>
    <comment ref="D5" authorId="0">
      <text>
        <r>
          <rPr>
            <sz val="8"/>
            <rFont val="Tahoma"/>
          </rPr>
          <t>&lt;CRM&gt;
   &lt;ConstraintTable Type="Internal" Part="Total"/&gt;
&lt;/CRM&gt;</t>
        </r>
      </text>
    </comment>
    <comment ref="D6" authorId="0">
      <text>
        <r>
          <rPr>
            <sz val="8"/>
            <rFont val="Tahoma"/>
          </rPr>
          <t>&lt;CRM&gt;
   &lt;ConstraintTable Type="Internal" Part="Pass"/&gt;
&lt;/CRM&gt;</t>
        </r>
      </text>
    </comment>
    <comment ref="D7" authorId="0">
      <text>
        <r>
          <rPr>
            <sz val="8"/>
            <rFont val="Tahoma"/>
          </rPr>
          <t>&lt;CRM&gt;
   &lt;ConstraintTable Type="Internal" Part="Violated"/&gt;
&lt;/CRM&gt;</t>
        </r>
      </text>
    </comment>
    <comment ref="D8" authorId="0">
      <text>
        <r>
          <rPr>
            <sz val="8"/>
            <rFont val="Tahoma"/>
          </rPr>
          <t>&lt;CRM&gt;
   &lt;ConstraintTable Type="External" Part="Total"/&gt;
&lt;/CRM&gt;</t>
        </r>
      </text>
    </comment>
    <comment ref="D9" authorId="0">
      <text>
        <r>
          <rPr>
            <sz val="8"/>
            <rFont val="Tahoma"/>
          </rPr>
          <t>&lt;CRM&gt;
   &lt;ConstraintTable Type="External" Part="Pass"/&gt;
&lt;/CRM&gt;</t>
        </r>
      </text>
    </comment>
    <comment ref="D10" authorId="0">
      <text>
        <r>
          <rPr>
            <sz val="8"/>
            <rFont val="Tahoma"/>
          </rPr>
          <t>&lt;CRM&gt;
   &lt;ConstraintTable Type="External" Part="Violated"/&gt;
&lt;/CRM&gt;</t>
        </r>
      </text>
    </comment>
    <comment ref="C11" authorId="0">
      <text>
        <r>
          <rPr>
            <sz val="8"/>
            <rFont val="Tahoma"/>
          </rPr>
          <t>&lt;CRM&gt;
   &lt;ConstraintTable Type="Internal" Part="CheckDate"/&gt;
&lt;/CRM&gt;</t>
        </r>
      </text>
    </comment>
    <comment ref="A15" authorId="0">
      <text>
        <r>
          <rPr>
            <sz val="8"/>
            <rFont val="Tahoma"/>
          </rPr>
          <t>&lt;CRM&gt;
   &lt;ConstraintTable Type="Internal" Part="Header"/&gt;
&lt;/CRM&gt;</t>
        </r>
      </text>
    </comment>
    <comment ref="A93" authorId="0">
      <text>
        <r>
          <rPr>
            <sz val="8"/>
            <rFont val="Tahoma"/>
          </rPr>
          <t>&lt;CRM&gt;
   &lt;ConstraintTable Type="External" Part="Header"/&gt;
&lt;/CRM&gt;</t>
        </r>
      </text>
    </comment>
  </commentList>
</comments>
</file>

<file path=xl/comments3.xml><?xml version="1.0" encoding="utf-8"?>
<comments xmlns="http://schemas.openxmlformats.org/spreadsheetml/2006/main">
  <authors>
    <author>e.panchenko</author>
  </authors>
  <commentList>
    <comment ref="O2" authorId="0">
      <text>
        <r>
          <rPr>
            <sz val="10"/>
            <rFont val="Arial"/>
          </rPr>
          <t>&lt;CRM&gt;&lt;Area Name="TableNumber" PointerType="Begin" /&gt;&lt;Area Name="TableNumber" PointerType="End" /&gt;&lt;/CRM&gt;</t>
        </r>
      </text>
    </comment>
    <comment ref="B4" authorId="0">
      <text>
        <r>
          <rPr>
            <sz val="10"/>
            <rFont val="Arial"/>
          </rPr>
          <t>&lt;CRM&gt;&lt;Area Name="TableName" PointerType="Begin" /&gt;&lt;Area Name="TableName" PointerType="End" /&gt;&lt;/CRM&gt;</t>
        </r>
      </text>
    </comment>
    <comment ref="B7" authorId="0">
      <text>
        <r>
          <rPr>
            <sz val="10"/>
            <rFont val="Arial"/>
          </rPr>
          <t>&lt;CRM&gt;&lt;Area Name="TableHeader" PointerType="Begin" /&gt;&lt;Area Name="TableHeader" PointerType="End" /&gt;&lt;AxisDetail AxisIndex="1" /&gt;&lt;/CRM&gt;</t>
        </r>
      </text>
    </comment>
    <comment ref="C12" authorId="0">
      <text>
        <r>
          <rPr>
            <sz val="10"/>
            <rFont val="Arial"/>
          </rPr>
          <t>&lt;CRM&gt;&lt;Area Name="Shapka" PointerType="Begin" /&gt;&lt;MDX&gt;&lt;DimensionElement Name="PeopleQuantity" IsCalculated="false" UnionType="Replace"&gt;&lt;Dimension Name="MEASURES" /&gt;&lt;/DimensionElement&gt;&lt;/MDX&gt;&lt;MDX&gt;&lt;DimensionElement Name="-33" IsCalculated="true" UnionType="Replace"&gt;&lt;Dimension Name="L1_03_4_Age" HierarchyName="ObjectID" /&gt;&lt;/DimensionElement&gt;&lt;/MDX&gt;&lt;MDX&gt;&lt;DimensionElement Name="-6" IsCalculated="true" UnionType="Replace"&gt;&lt;Dimension Name="P1_1_LodgementType" HierarchyName="ObjectID" /&gt;&lt;/DimensionElement&gt;&lt;/MDX&gt;&lt;MDX&gt;&lt;DimensionElement Name="-1" IsCalculated="false" UnionType="Replace"&gt;&lt;Dimension Name="P1_5_InstitutionCode" HierarchyName="ObjectID" /&gt;&lt;/DimensionElement&gt;&lt;/MDX&gt;&lt;/CRM&gt;</t>
        </r>
      </text>
    </comment>
    <comment ref="D12" authorId="0">
      <text>
        <r>
          <rPr>
            <sz val="10"/>
            <rFont val="Arial"/>
          </rPr>
          <t>&lt;CRM&gt;&lt;MDX&gt;&lt;DimensionElement Name="PeopleQuantity" IsCalculated="false" UnionType="Replace"&gt;&lt;Dimension Name="MEASURES" /&gt;&lt;/DimensionElement&gt;&lt;/MDX&gt;&lt;MDX&gt;&lt;DimensionElement Name="-33" IsCalculated="true" UnionType="Replace"&gt;&lt;Dimension Name="L1_03_4_Age" HierarchyName="ObjectID" /&gt;&lt;/DimensionElement&gt;&lt;/MDX&gt;&lt;MDX&gt;&lt;DimensionElement Name="-6" IsCalculated="true" UnionType="Replace"&gt;&lt;Dimension Name="P1_1_LodgementType" HierarchyName="ObjectID" /&gt;&lt;/DimensionElement&gt;&lt;/MDX&gt;&lt;MDX&gt;&lt;DimensionElement Name="-1" IsCalculated="false" UnionType="Replace"&gt;&lt;Dimension Name="P1_5_InstitutionCode" HierarchyName="ObjectID" /&gt;&lt;/DimensionElement&gt;&lt;/MDX&gt;&lt;/CRM&gt;</t>
        </r>
      </text>
    </comment>
    <comment ref="O12" authorId="0">
      <text>
        <r>
          <rPr>
            <sz val="10"/>
            <rFont val="Arial"/>
          </rPr>
          <t>&lt;CRM&gt;&lt;MDX&gt;&lt;DimensionElement Name="110" IsCalculated="false" UnionType="Replace"&gt;&lt;Dimension Name="L1_08_1_Education" HierarchyName="Parent" /&gt;&lt;/DimensionElement&gt;&lt;/MDX&gt;&lt;MDX&gt;&lt;DimensionElement Name="PeopleQuantity" IsCalculated="false" UnionType="Replace"&gt;&lt;Dimension Name="MEASURES" /&gt;&lt;/DimensionElement&gt;&lt;/MDX&gt;&lt;MDX&gt;&lt;DimensionElement Name="-33" IsCalculated="true" UnionType="Replace"&gt;&lt;Dimension Name="L1_03_4_Age" HierarchyName="ObjectID" /&gt;&lt;/DimensionElement&gt;&lt;/MDX&gt;&lt;MDX&gt;&lt;DimensionElement Name="-6" IsCalculated="true" UnionType="Replace"&gt;&lt;Dimension Name="P1_1_LodgementType" HierarchyName="ObjectID" /&gt;&lt;/DimensionElement&gt;&lt;/MDX&gt;&lt;MDX&gt;&lt;DimensionElement Name="-1" IsCalculated="false" UnionType="Replace"&gt;&lt;Dimension Name="P1_5_InstitutionCode" HierarchyName="ObjectID" /&gt;&lt;/DimensionElement&gt;&lt;/MDX&gt;&lt;/CRM&gt;</t>
        </r>
      </text>
    </comment>
    <comment ref="P12" authorId="0">
      <text>
        <r>
          <rPr>
            <sz val="10"/>
            <rFont val="Arial"/>
          </rPr>
          <t>&lt;CRM&gt;&lt;MDX&gt;&lt;DimensionElement Name="0" IsCalculated="false" UnionType="Replace"&gt;&lt;Dimension Name="L1_08_1_Education" HierarchyName="Parent" /&gt;&lt;/DimensionElement&gt;&lt;/MDX&gt;&lt;MDX&gt;&lt;DimensionElement Name="PeopleQuantity" IsCalculated="false" UnionType="Replace"&gt;&lt;Dimension Name="MEASURES" /&gt;&lt;/DimensionElement&gt;&lt;/MDX&gt;&lt;MDX&gt;&lt;DimensionElement Name="-33" IsCalculated="true" UnionType="Replace"&gt;&lt;Dimension Name="L1_03_4_Age" HierarchyName="ObjectID" /&gt;&lt;/DimensionElement&gt;&lt;/MDX&gt;&lt;MDX&gt;&lt;DimensionElement Name="-6" IsCalculated="true" UnionType="Replace"&gt;&lt;Dimension Name="P1_1_LodgementType" HierarchyName="ObjectID" /&gt;&lt;/DimensionElement&gt;&lt;/MDX&gt;&lt;MDX&gt;&lt;DimensionElement Name="-1" IsCalculated="false" UnionType="Replace"&gt;&lt;Dimension Name="P1_5_InstitutionCode" HierarchyName="ObjectID" /&gt;&lt;/DimensionElement&gt;&lt;/MDX&gt;&lt;/CRM&gt;</t>
        </r>
      </text>
    </comment>
    <comment ref="D14" authorId="0">
      <text>
        <r>
          <rPr>
            <sz val="10"/>
            <rFont val="Arial"/>
          </rPr>
          <t>&lt;CRM&gt;&lt;MDX&gt;&lt;DimensionElement Name="100" IsCalculated="false" UnionType="Replace"&gt;&lt;Dimension Name="L1_08_1_Education" HierarchyName="Parent" /&gt;&lt;/DimensionElement&gt;&lt;/MDX&gt;&lt;/CRM&gt;</t>
        </r>
      </text>
    </comment>
    <comment ref="E14" authorId="0">
      <text>
        <r>
          <rPr>
            <sz val="10"/>
            <rFont val="Arial"/>
          </rPr>
          <t>&lt;CRM&gt;&lt;MDX&gt;&lt;DimensionElement Name="-6" IsCalculated="false" UnionType="Replace"&gt;&lt;Dimension Name="L1_08_1_Education" HierarchyName="Parent" /&gt;&lt;/DimensionElement&gt;&lt;/MDX&gt;&lt;/CRM&gt;</t>
        </r>
      </text>
    </comment>
    <comment ref="I14" authorId="0">
      <text>
        <r>
          <rPr>
            <sz val="10"/>
            <rFont val="Arial"/>
          </rPr>
          <t>&lt;CRM&gt;&lt;MDX&gt;&lt;DimensionElement Name="60" IsCalculated="false" UnionType="Replace"&gt;&lt;Dimension Name="L1_08_1_Education" HierarchyName="Parent" /&gt;&lt;/DimensionElement&gt;&lt;/MDX&gt;&lt;/CRM&gt;</t>
        </r>
      </text>
    </comment>
    <comment ref="J14" authorId="0">
      <text>
        <r>
          <rPr>
            <sz val="10"/>
            <rFont val="Arial"/>
          </rPr>
          <t>&lt;CRM&gt;&lt;MDX&gt;&lt;DimensionElement Name="50" IsCalculated="false" UnionType="Replace"&gt;&lt;Dimension Name="L1_08_1_Education" HierarchyName="Parent" /&gt;&lt;/DimensionElement&gt;&lt;/MDX&gt;&lt;/CRM&gt;</t>
        </r>
      </text>
    </comment>
    <comment ref="K14" authorId="0">
      <text>
        <r>
          <rPr>
            <sz val="10"/>
            <rFont val="Arial"/>
          </rPr>
          <t>&lt;CRM&gt;&lt;MDX&gt;&lt;DimensionElement Name="40" IsCalculated="false" UnionType="Replace"&gt;&lt;Dimension Name="L1_08_1_Education" HierarchyName="Parent" /&gt;&lt;/DimensionElement&gt;&lt;/MDX&gt;&lt;/CRM&gt;</t>
        </r>
      </text>
    </comment>
    <comment ref="L14" authorId="0">
      <text>
        <r>
          <rPr>
            <sz val="10"/>
            <rFont val="Arial"/>
          </rPr>
          <t>&lt;CRM&gt;&lt;MDX&gt;&lt;DimensionElement Name="30" IsCalculated="false" UnionType="Replace"&gt;&lt;Dimension Name="L1_08_1_Education" HierarchyName="Parent" /&gt;&lt;/DimensionElement&gt;&lt;/MDX&gt;&lt;/CRM&gt;</t>
        </r>
      </text>
    </comment>
    <comment ref="M14" authorId="0">
      <text>
        <r>
          <rPr>
            <sz val="10"/>
            <rFont val="Arial"/>
          </rPr>
          <t>&lt;CRM&gt;&lt;MDX&gt;&lt;DimensionElement Name="20" IsCalculated="false" UnionType="Replace"&gt;&lt;Dimension Name="L1_08_1_Education" HierarchyName="Parent" /&gt;&lt;/DimensionElement&gt;&lt;/MDX&gt;&lt;/CRM&gt;</t>
        </r>
      </text>
    </comment>
    <comment ref="N14" authorId="0">
      <text>
        <r>
          <rPr>
            <sz val="10"/>
            <rFont val="Arial"/>
          </rPr>
          <t>&lt;CRM&gt;&lt;MDX&gt;&lt;DimensionElement Name="10" IsCalculated="false" UnionType="Replace"&gt;&lt;Dimension Name="L1_08_1_Education" HierarchyName="Parent" /&gt;&lt;/DimensionElement&gt;&lt;/MDX&gt;&lt;/CRM&gt;</t>
        </r>
      </text>
    </comment>
    <comment ref="F15" authorId="0">
      <text>
        <r>
          <rPr>
            <sz val="10"/>
            <rFont val="Arial"/>
          </rPr>
          <t>&lt;CRM&gt;&lt;MDX&gt;&lt;DimensionElement Name="70" IsCalculated="false" UnionType="Replace"&gt;&lt;Dimension Name="L1_08_1_Education" HierarchyName="Parent" /&gt;&lt;/DimensionElement&gt;&lt;/MDX&gt;&lt;/CRM&gt;</t>
        </r>
      </text>
    </comment>
    <comment ref="G15" authorId="0">
      <text>
        <r>
          <rPr>
            <sz val="10"/>
            <rFont val="Arial"/>
          </rPr>
          <t>&lt;CRM&gt;&lt;MDX&gt;&lt;DimensionElement Name="80" IsCalculated="false" UnionType="Replace"&gt;&lt;Dimension Name="L1_08_1_Education" HierarchyName="Parent" /&gt;&lt;/DimensionElement&gt;&lt;/MDX&gt;&lt;/CRM&gt;</t>
        </r>
      </text>
    </comment>
    <comment ref="H15" authorId="0">
      <text>
        <r>
          <rPr>
            <sz val="10"/>
            <rFont val="Arial"/>
          </rPr>
          <t>&lt;CRM&gt;&lt;MDX&gt;&lt;DimensionElement Name="90" IsCalculated="false" UnionType="Replace"&gt;&lt;Dimension Name="L1_08_1_Education" HierarchyName="Parent" /&gt;&lt;/DimensionElement&gt;&lt;/MDX&gt;&lt;/CRM&gt;</t>
        </r>
      </text>
    </comment>
    <comment ref="P16" authorId="0">
      <text>
        <r>
          <rPr>
            <sz val="10"/>
            <rFont val="Arial"/>
          </rPr>
          <t>&lt;CRM&gt;&lt;Area Name="Shapka" PointerType="End" /&gt;&lt;/CRM&gt;</t>
        </r>
      </text>
    </comment>
    <comment ref="A17" authorId="0">
      <text>
        <r>
          <rPr>
            <sz val="10"/>
            <rFont val="Arial"/>
          </rPr>
          <t>&lt;CRM&gt;&lt;Area Name="Sidehead" PointerType="Begin" /&gt;&lt;/CRM&gt;</t>
        </r>
      </text>
    </comment>
    <comment ref="B17" authorId="0">
      <text>
        <r>
          <rPr>
            <sz val="10"/>
            <rFont val="Arial"/>
          </rPr>
          <t>&lt;CRM&gt;&lt;MDX&gt;&lt;DimensionElement Name="-33" IsCalculated="true" UnionType="Replace"&gt;&lt;Dimension Name="L1_03_4_Age" HierarchyName="ObjectID" /&gt;&lt;/DimensionElement&gt;&lt;/MDX&gt;&lt;/CRM&gt;</t>
        </r>
      </text>
    </comment>
    <comment ref="C17" authorId="0">
      <text>
        <r>
          <rPr>
            <sz val="10"/>
            <rFont val="Arial"/>
          </rPr>
          <t>&lt;CRM&gt;&lt;Area Name="Body" PointerType="Begin" /&gt;&lt;/CRM&gt;</t>
        </r>
      </text>
    </comment>
    <comment ref="B18" authorId="0">
      <text>
        <r>
          <rPr>
            <sz val="10"/>
            <rFont val="Arial"/>
          </rPr>
          <t>&lt;CRM&gt;&lt;MDX&gt;&lt;DimensionElement Name="1" IsCalculated="true" UnionType="Replace"&gt;&lt;Dimension Name="L3_04_EconomicallyActiv" HierarchyName="ObjectID" /&gt;&lt;/DimensionElement&gt;&lt;/MDX&gt;&lt;/CRM&gt;</t>
        </r>
      </text>
    </comment>
    <comment ref="B20" authorId="0">
      <text>
        <r>
          <rPr>
            <sz val="10"/>
            <rFont val="Arial"/>
          </rPr>
          <t>&lt;CRM&gt;&lt;MDX&gt;&lt;DimensionElement Name="2" IsCalculated="true" UnionType="Replace"&gt;&lt;Dimension Name="L3_04_EconomicallyActiv" HierarchyName="ObjectID" /&gt;&lt;/DimensionElement&gt;&lt;/MDX&gt;&lt;/CRM&gt;</t>
        </r>
      </text>
    </comment>
    <comment ref="B21" authorId="0">
      <text>
        <r>
          <rPr>
            <sz val="10"/>
            <rFont val="Arial"/>
          </rPr>
          <t>&lt;CRM&gt;&lt;MDX&gt;&lt;DimensionElement Name="3" IsCalculated="true" UnionType="Replace"&gt;&lt;Dimension Name="L3_04_EconomicallyActiv" HierarchyName="ObjectID" /&gt;&lt;/DimensionElement&gt;&lt;/MDX&gt;&lt;/CRM&gt;</t>
        </r>
      </text>
    </comment>
    <comment ref="B22" authorId="0">
      <text>
        <r>
          <rPr>
            <sz val="10"/>
            <rFont val="Arial"/>
          </rPr>
          <t>&lt;CRM&gt;&lt;MDX&gt;&lt;DimensionElement Name="4" IsCalculated="true" UnionType="Replace"&gt;&lt;Dimension Name="L3_04_EconomicallyActiv" HierarchyName="ObjectID" /&gt;&lt;/DimensionElement&gt;&lt;/MDX&gt;&lt;/CRM&gt;</t>
        </r>
      </text>
    </comment>
    <comment ref="B23" authorId="0">
      <text>
        <r>
          <rPr>
            <sz val="10"/>
            <rFont val="Arial"/>
          </rPr>
          <t>&lt;CRM&gt;&lt;Area Name="Sidehead" PointerType="End" /&gt;&lt;MDX&gt;&lt;DimensionElement Name="5" IsCalculated="false" UnionType="Replace"&gt;&lt;Dimension Name="L3_04_EconomicallyActiv" HierarchyName="ObjectID" /&gt;&lt;/DimensionElement&gt;&lt;/MDX&gt;&lt;/CRM&gt;</t>
        </r>
      </text>
    </comment>
    <comment ref="P23" authorId="0">
      <text>
        <r>
          <rPr>
            <sz val="10"/>
            <rFont val="Arial"/>
          </rPr>
          <t>&lt;CRM&gt;&lt;Area Name="Body" PointerType="End" /&gt;&lt;/CRM&gt;</t>
        </r>
      </text>
    </comment>
    <comment ref="A28" authorId="0">
      <text>
        <r>
          <rPr>
            <sz val="10"/>
            <rFont val="Arial"/>
          </rPr>
          <t>&lt;CRM&gt;&lt;Delete Target="Row" /&gt;&lt;/CRM&gt;</t>
        </r>
      </text>
    </comment>
    <comment ref="B28" authorId="0">
      <text>
        <r>
          <rPr>
            <sz val="10"/>
            <rFont val="Arial"/>
          </rPr>
          <t>&lt;CRM&gt;&lt;AxisElement AxisIndex="1" Order="0" SummaryElement="false"&gt;&lt;DimensionElement Name="0" IsCalculated="false" UnionType="Replace"&gt;&lt;Dimension Name="N_TersonMo" HierarchyName="Parent" /&gt;&lt;/DimensionElement&gt;&lt;/AxisElement&gt;&lt;/CRM&gt;</t>
        </r>
      </text>
    </comment>
  </commentList>
</comments>
</file>

<file path=xl/comments4.xml><?xml version="1.0" encoding="utf-8"?>
<comments xmlns="http://schemas.openxmlformats.org/spreadsheetml/2006/main">
  <authors>
    <author>Orekhov Mikhail</author>
    <author>e.panchenko</author>
  </authors>
  <commentList>
    <comment ref="B1" authorId="0">
      <text>
        <r>
          <rPr>
            <sz val="9"/>
            <rFont val="Tahoma"/>
          </rPr>
          <t>&lt;CRM&gt;&lt;Area Name="TableHeader" PointerType="Begin" /&gt;&lt;/CRM&gt;</t>
        </r>
      </text>
    </comment>
    <comment ref="I1" authorId="1">
      <text>
        <r>
          <rPr>
            <sz val="10"/>
            <rFont val="Arial"/>
          </rPr>
          <t>&lt;CRM&gt;&lt;Area Name="TableNumber" PointerType="Begin" /&gt;&lt;Area Name="TableNumber" PointerType="End" /&gt;&lt;/CRM&gt;</t>
        </r>
      </text>
    </comment>
    <comment ref="B3" authorId="1">
      <text>
        <r>
          <rPr>
            <sz val="10"/>
            <rFont val="Arial"/>
          </rPr>
          <t>&lt;CRM&gt;&lt;Area Name="TableName" PointerType="Begin" /&gt;&lt;Area Name="TableName" PointerType="End" /&gt;&lt;MDX&gt;&lt;DimensionElement Name="PeopleQuantity" IsCalculated="false" UnionType="Replace"&gt;&lt;Dimension Name="MEASURES" /&gt;&lt;/DimensionElement&gt;&lt;/MDX&gt;&lt;MDX&gt;&lt;DimensionElement Name="-6" IsCalculated="true" UnionType="Replace"&gt;&lt;Dimension Name="P1_1_LodgementType" HierarchyName="ObjectID" /&gt;&lt;/DimensionElement&gt;&lt;/MDX&gt;&lt;MDX&gt;&lt;DimensionElement Name="-1" IsCalculated="false" UnionType="Replace"&gt;&lt;Dimension Name="P1_5_InstitutionCode" HierarchyName="ObjectID" /&gt;&lt;/DimensionElement&gt;&lt;/MDX&gt;&lt;MDX&gt;&lt;DimensionElement Name="1" IsCalculated="false" UnionType="Replace"&gt;&lt;Dimension Name="L2_11_1_HaveJob" HierarchyName="ObjectID" /&gt;&lt;/DimensionElement&gt;&lt;/MDX&gt;&lt;/CRM&gt;</t>
        </r>
      </text>
    </comment>
    <comment ref="C6" authorId="1">
      <text>
        <r>
          <rPr>
            <sz val="10"/>
            <rFont val="Arial"/>
          </rPr>
          <t>&lt;CRM&gt;&lt;Area Name="Shapka" PointerType="Begin" /&gt;&lt;/CRM&gt;</t>
        </r>
      </text>
    </comment>
    <comment ref="K6" authorId="1">
      <text>
        <r>
          <rPr>
            <sz val="10"/>
            <rFont val="Arial"/>
          </rPr>
          <t>&lt;CRM&gt;&lt;MDX&gt;&lt;DimensionElement Name="1" IsCalculated="false" UnionType="Replace"&gt;&lt;Dimension Name="L2_11_4_HaveSecondJob" HierarchyName="ObjectID" /&gt;&lt;/DimensionElement&gt;&lt;/MDX&gt;&lt;/CRM&gt;</t>
        </r>
      </text>
    </comment>
    <comment ref="D7" authorId="1">
      <text>
        <r>
          <rPr>
            <sz val="10"/>
            <rFont val="Arial"/>
          </rPr>
          <t>&lt;CRM&gt;&lt;MDX&gt;&lt;DimensionElement Name="17" IsCalculated="false" UnionType="Replace"&gt;&lt;Dimension Name="L2_11_2_Employ" HierarchyName="Parent" /&gt;&lt;/DimensionElement&gt;&lt;/MDX&gt;&lt;/CRM&gt;</t>
        </r>
      </text>
    </comment>
    <comment ref="E7" authorId="1">
      <text>
        <r>
          <rPr>
            <sz val="10"/>
            <rFont val="Arial"/>
          </rPr>
          <t>&lt;CRM&gt;&lt;MDX&gt;&lt;DimensionElement Name="-6" IsCalculated="false" UnionType="Replace"&gt;&lt;Dimension Name="L2_11_2_Employ" HierarchyName="Parent" /&gt;&lt;/DimensionElement&gt;&lt;/MDX&gt;&lt;/CRM&gt;</t>
        </r>
      </text>
    </comment>
    <comment ref="J7" authorId="1">
      <text>
        <r>
          <rPr>
            <sz val="10"/>
            <rFont val="Arial"/>
          </rPr>
          <t>&lt;CRM&gt;&lt;MDX&gt;&lt;DimensionElement Name="37" IsCalculated="false" UnionType="Replace"&gt;&lt;Dimension Name="L2_11_2_Employ" HierarchyName="Parent" /&gt;&lt;/DimensionElement&gt;&lt;/MDX&gt;&lt;/CRM&gt;</t>
        </r>
      </text>
    </comment>
    <comment ref="F8" authorId="1">
      <text>
        <r>
          <rPr>
            <sz val="10"/>
            <rFont val="Arial"/>
          </rPr>
          <t>&lt;CRM&gt;&lt;MDX&gt;&lt;DimensionElement Name="24" IsCalculated="false" UnionType="Replace"&gt;&lt;Dimension Name="L2_11_2_Employ" HierarchyName="Parent" /&gt;&lt;/DimensionElement&gt;&lt;/MDX&gt;&lt;/CRM&gt;</t>
        </r>
      </text>
    </comment>
    <comment ref="G8" authorId="1">
      <text>
        <r>
          <rPr>
            <sz val="10"/>
            <rFont val="Arial"/>
          </rPr>
          <t>&lt;CRM&gt;&lt;MDX&gt;&lt;DimensionElement Name="25" IsCalculated="false" UnionType="Replace"&gt;&lt;Dimension Name="L2_11_2_Employ" HierarchyName="Parent" /&gt;&lt;/DimensionElement&gt;&lt;/MDX&gt;&lt;/CRM&gt;</t>
        </r>
      </text>
    </comment>
    <comment ref="H8" authorId="1">
      <text>
        <r>
          <rPr>
            <sz val="10"/>
            <rFont val="Arial"/>
          </rPr>
          <t>&lt;CRM&gt;&lt;MDX&gt;&lt;DimensionElement Name="26" IsCalculated="false" UnionType="Replace"&gt;&lt;Dimension Name="L2_11_2_Employ" HierarchyName="Parent" /&gt;&lt;/DimensionElement&gt;&lt;/MDX&gt;&lt;/CRM&gt;</t>
        </r>
      </text>
    </comment>
    <comment ref="I8" authorId="1">
      <text>
        <r>
          <rPr>
            <sz val="10"/>
            <rFont val="Arial"/>
          </rPr>
          <t>&lt;CRM&gt;&lt;MDX&gt;&lt;DimensionElement Name="27" IsCalculated="false" UnionType="Replace"&gt;&lt;Dimension Name="L2_11_2_Employ" HierarchyName="Parent" /&gt;&lt;/DimensionElement&gt;&lt;/MDX&gt;&lt;/CRM&gt;</t>
        </r>
      </text>
    </comment>
    <comment ref="K9" authorId="1">
      <text>
        <r>
          <rPr>
            <sz val="10"/>
            <rFont val="Arial"/>
          </rPr>
          <t>&lt;CRM&gt;&lt;Area Name="Shapka" PointerType="End" /&gt;&lt;/CRM&gt;</t>
        </r>
      </text>
    </comment>
    <comment ref="A10" authorId="1">
      <text>
        <r>
          <rPr>
            <sz val="10"/>
            <rFont val="Arial"/>
          </rPr>
          <t>&lt;CRM&gt;&lt;Area Name="Sidehead" PointerType="Begin" /&gt;&lt;/CRM&gt;</t>
        </r>
      </text>
    </comment>
    <comment ref="B10" authorId="1">
      <text>
        <r>
          <rPr>
            <sz val="10"/>
            <rFont val="Arial"/>
          </rPr>
          <t>&lt;CRM&gt;&lt;MDX&gt;&lt;DimensionElement Name="-33" IsCalculated="true" UnionType="Replace"&gt;&lt;Dimension Name="L1_03_4_Age" HierarchyName="ObjectID" /&gt;&lt;/DimensionElement&gt;&lt;/MDX&gt;&lt;/CRM&gt;</t>
        </r>
      </text>
    </comment>
    <comment ref="C10" authorId="1">
      <text>
        <r>
          <rPr>
            <sz val="10"/>
            <rFont val="Arial"/>
          </rPr>
          <t>&lt;CRM&gt;&lt;Area Name="Body" PointerType="Begin" /&gt;&lt;/CRM&gt;</t>
        </r>
      </text>
    </comment>
    <comment ref="B12" authorId="1">
      <text>
        <r>
          <rPr>
            <sz val="10"/>
            <rFont val="Arial"/>
          </rPr>
          <t>&lt;CRM&gt;&lt;MDX&gt;&lt;DimensionElement Name="-10" IsCalculated="true" UnionType="Replace"&gt;&lt;Dimension Name="L1_03_4_Age" HierarchyName="ObjectID" /&gt;&lt;/DimensionElement&gt;&lt;/MDX&gt;&lt;/CRM&gt;</t>
        </r>
      </text>
    </comment>
    <comment ref="B13" authorId="1">
      <text>
        <r>
          <rPr>
            <sz val="10"/>
            <rFont val="Arial"/>
          </rPr>
          <t>&lt;CRM&gt;&lt;MDX&gt;&lt;DimensionElement Name="-11" IsCalculated="true" UnionType="Replace"&gt;&lt;Dimension Name="L1_03_4_Age" HierarchyName="ObjectID" /&gt;&lt;/DimensionElement&gt;&lt;/MDX&gt;&lt;/CRM&gt;</t>
        </r>
      </text>
    </comment>
    <comment ref="B14" authorId="1">
      <text>
        <r>
          <rPr>
            <sz val="10"/>
            <rFont val="Arial"/>
          </rPr>
          <t>&lt;CRM&gt;&lt;MDX&gt;&lt;DimensionElement Name="-12" IsCalculated="true" UnionType="Replace"&gt;&lt;Dimension Name="L1_03_4_Age" HierarchyName="ObjectID" /&gt;&lt;/DimensionElement&gt;&lt;/MDX&gt;&lt;/CRM&gt;</t>
        </r>
      </text>
    </comment>
    <comment ref="B15" authorId="1">
      <text>
        <r>
          <rPr>
            <sz val="10"/>
            <rFont val="Arial"/>
          </rPr>
          <t>&lt;CRM&gt;&lt;MDX&gt;&lt;DimensionElement Name="-13" IsCalculated="true" UnionType="Replace"&gt;&lt;Dimension Name="L1_03_4_Age" HierarchyName="ObjectID" /&gt;&lt;/DimensionElement&gt;&lt;/MDX&gt;&lt;/CRM&gt;</t>
        </r>
      </text>
    </comment>
    <comment ref="B16" authorId="1">
      <text>
        <r>
          <rPr>
            <sz val="10"/>
            <rFont val="Arial"/>
          </rPr>
          <t>&lt;CRM&gt;&lt;MDX&gt;&lt;DimensionElement Name="-14" IsCalculated="true" UnionType="Replace"&gt;&lt;Dimension Name="L1_03_4_Age" HierarchyName="ObjectID" /&gt;&lt;/DimensionElement&gt;&lt;/MDX&gt;&lt;/CRM&gt;</t>
        </r>
      </text>
    </comment>
    <comment ref="B17" authorId="1">
      <text>
        <r>
          <rPr>
            <sz val="10"/>
            <rFont val="Arial"/>
          </rPr>
          <t>&lt;CRM&gt;&lt;MDX&gt;&lt;DimensionElement Name="-15" IsCalculated="true" UnionType="Replace"&gt;&lt;Dimension Name="L1_03_4_Age" HierarchyName="ObjectID" /&gt;&lt;/DimensionElement&gt;&lt;/MDX&gt;&lt;/CRM&gt;</t>
        </r>
      </text>
    </comment>
    <comment ref="B18" authorId="1">
      <text>
        <r>
          <rPr>
            <sz val="10"/>
            <rFont val="Arial"/>
          </rPr>
          <t>&lt;CRM&gt;&lt;MDX&gt;&lt;DimensionElement Name="-16" IsCalculated="true" UnionType="Replace"&gt;&lt;Dimension Name="L1_03_4_Age" HierarchyName="ObjectID" /&gt;&lt;/DimensionElement&gt;&lt;/MDX&gt;&lt;/CRM&gt;</t>
        </r>
      </text>
    </comment>
    <comment ref="B19" authorId="1">
      <text>
        <r>
          <rPr>
            <sz val="10"/>
            <rFont val="Arial"/>
          </rPr>
          <t>&lt;CRM&gt;&lt;MDX&gt;&lt;DimensionElement Name="-17" IsCalculated="true" UnionType="Replace"&gt;&lt;Dimension Name="L1_03_4_Age" HierarchyName="ObjectID" /&gt;&lt;/DimensionElement&gt;&lt;/MDX&gt;&lt;/CRM&gt;</t>
        </r>
      </text>
    </comment>
    <comment ref="B20" authorId="1">
      <text>
        <r>
          <rPr>
            <sz val="10"/>
            <rFont val="Arial"/>
          </rPr>
          <t>&lt;CRM&gt;&lt;MDX&gt;&lt;DimensionElement Name="-18" IsCalculated="true" UnionType="Replace"&gt;&lt;Dimension Name="L1_03_4_Age" HierarchyName="ObjectID" /&gt;&lt;/DimensionElement&gt;&lt;/MDX&gt;&lt;/CRM&gt;</t>
        </r>
      </text>
    </comment>
    <comment ref="B21" authorId="1">
      <text>
        <r>
          <rPr>
            <sz val="10"/>
            <rFont val="Arial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B22" authorId="1">
      <text>
        <r>
          <rPr>
            <sz val="10"/>
            <rFont val="Arial"/>
          </rPr>
          <t>&lt;CRM&gt;&lt;MDX&gt;&lt;DimensionElement Name="-20" IsCalculated="true" UnionType="Replace"&gt;&lt;Dimension Name="L1_03_4_Age" HierarchyName="ObjectID" /&gt;&lt;/DimensionElement&gt;&lt;/MDX&gt;&lt;/CRM&gt;</t>
        </r>
      </text>
    </comment>
    <comment ref="B23" authorId="1">
      <text>
        <r>
          <rPr>
            <sz val="10"/>
            <rFont val="Arial"/>
          </rPr>
          <t>&lt;CRM&gt;&lt;MDX&gt;&lt;DimensionElement Name="-46" IsCalculated="true" UnionType="Replace"&gt;&lt;Dimension Name="L1_03_4_Age" HierarchyName="ObjectID" /&gt;&lt;/DimensionElement&gt;&lt;/MDX&gt;&lt;/CRM&gt;</t>
        </r>
      </text>
    </comment>
    <comment ref="B25" authorId="1">
      <text>
        <r>
          <rPr>
            <sz val="10"/>
            <rFont val="Arial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B26" authorId="1">
      <text>
        <r>
          <rPr>
            <sz val="10"/>
            <rFont val="Arial"/>
          </rPr>
          <t>&lt;CRM&gt;&lt;MDX&gt;&lt;DimensionElement Name="-32" IsCalculated="true" UnionType="Replace"&gt;&lt;Dimension Name="L1_03_4_Age" HierarchyName="ObjectID" /&gt;&lt;/DimensionElement&gt;&lt;/MDX&gt;&lt;/CRM&gt;</t>
        </r>
      </text>
    </comment>
    <comment ref="B27" authorId="1">
      <text>
        <r>
          <rPr>
            <sz val="10"/>
            <rFont val="Arial"/>
          </rPr>
          <t>&lt;CRM&gt;&lt;MDX&gt;&lt;DimensionElement Name="-44" IsCalculated="true" UnionType="Replace"&gt;&lt;Dimension Name="L1_03_4_Age" HierarchyName="ObjectID" /&gt;&lt;/DimensionElement&gt;&lt;/MDX&gt;&lt;/CRM&gt;</t>
        </r>
      </text>
    </comment>
    <comment ref="B28" authorId="1">
      <text>
        <r>
          <rPr>
            <sz val="10"/>
            <rFont val="Arial"/>
          </rPr>
          <t>&lt;CRM&gt;&lt;Area Name="Sidehead" PointerType="End" /&gt;&lt;MDX&gt;&lt;DimensionElement Name="AverageAge" IsCalculated="false" UnionType="Replace"&gt;&lt;Dimension Name="MEASURES" /&gt;&lt;/DimensionElement&gt;&lt;/MDX&gt;&lt;/CRM&gt;</t>
        </r>
      </text>
    </comment>
    <comment ref="K28" authorId="1">
      <text>
        <r>
          <rPr>
            <sz val="10"/>
            <rFont val="Arial"/>
          </rPr>
          <t>&lt;CRM&gt;&lt;Area Name="Body" PointerType="End" /&gt;&lt;/CRM&gt;</t>
        </r>
      </text>
    </comment>
  </commentList>
</comments>
</file>

<file path=xl/sharedStrings.xml><?xml version="1.0" encoding="utf-8"?>
<sst xmlns="http://schemas.openxmlformats.org/spreadsheetml/2006/main" count="341" uniqueCount="210">
  <si>
    <t>Дата выверки:</t>
  </si>
  <si>
    <t>40 - 44</t>
  </si>
  <si>
    <t>Результат</t>
  </si>
  <si>
    <t>Описание</t>
  </si>
  <si>
    <t>65 - 69</t>
  </si>
  <si>
    <t>в том числе в возрасте, лет:</t>
  </si>
  <si>
    <t>16 - 29 лет</t>
  </si>
  <si>
    <t>Всего</t>
  </si>
  <si>
    <t>Ошибки сопоставления шаблонов</t>
  </si>
  <si>
    <t>Код</t>
  </si>
  <si>
    <t>А</t>
  </si>
  <si>
    <t>Общие результаты выверки</t>
  </si>
  <si>
    <t>Все население в возрасте 15 - 72 лет</t>
  </si>
  <si>
    <t>50 - 54</t>
  </si>
  <si>
    <t>из него</t>
  </si>
  <si>
    <t>15 - 19</t>
  </si>
  <si>
    <t>Внутритабличные увязки</t>
  </si>
  <si>
    <t>20 - 24</t>
  </si>
  <si>
    <t>45 - 49</t>
  </si>
  <si>
    <t>Левая часть</t>
  </si>
  <si>
    <t>Из общей численности - население в возрасте:</t>
  </si>
  <si>
    <t>70 - 72</t>
  </si>
  <si>
    <t>в том числе</t>
  </si>
  <si>
    <t>Абсолютные данные</t>
  </si>
  <si>
    <t>15 - 64 лет</t>
  </si>
  <si>
    <t>55 - 59</t>
  </si>
  <si>
    <t>30 - 34</t>
  </si>
  <si>
    <t>Всего:</t>
  </si>
  <si>
    <t>Правая часть</t>
  </si>
  <si>
    <t>25 - 29</t>
  </si>
  <si>
    <t>35 - 39</t>
  </si>
  <si>
    <t>из них пенсио-неры</t>
  </si>
  <si>
    <t>60 - 64</t>
  </si>
  <si>
    <t>Таблица 7.1</t>
  </si>
  <si>
    <t>Увязки</t>
  </si>
  <si>
    <t>Межтабличные увязки</t>
  </si>
  <si>
    <t>Не сошлось:</t>
  </si>
  <si>
    <t>Средний возраст</t>
  </si>
  <si>
    <t>Сошлось:</t>
  </si>
  <si>
    <t>v1_r1_c1</t>
  </si>
  <si>
    <t>v1_r1_c2</t>
  </si>
  <si>
    <t>v1_r1_c3</t>
  </si>
  <si>
    <t>v1_r1_c4</t>
  </si>
  <si>
    <t>v1_r1_c5</t>
  </si>
  <si>
    <t>v1_r1_c6</t>
  </si>
  <si>
    <t>v1_r1_c7</t>
  </si>
  <si>
    <t>v1_r1_c8</t>
  </si>
  <si>
    <t>v1_r1_c9</t>
  </si>
  <si>
    <t>v1_r1_c10</t>
  </si>
  <si>
    <t>v1_r1_c11</t>
  </si>
  <si>
    <t>v1_r1_c12</t>
  </si>
  <si>
    <t>v1_r1_c13</t>
  </si>
  <si>
    <t>стр. 1  = сумма строк 2-13</t>
  </si>
  <si>
    <t>v2_r16_c1</t>
  </si>
  <si>
    <t>v2_r16_c2</t>
  </si>
  <si>
    <t>v2_r16_c3</t>
  </si>
  <si>
    <t>v2_r16_c4</t>
  </si>
  <si>
    <t>v2_r16_c5</t>
  </si>
  <si>
    <t>v2_r16_c6</t>
  </si>
  <si>
    <t>v2_r16_c7</t>
  </si>
  <si>
    <t>v2_r16_c8</t>
  </si>
  <si>
    <t>v2_r16_c9</t>
  </si>
  <si>
    <t>v2_r16_c10</t>
  </si>
  <si>
    <t>v2_r16_c11</t>
  </si>
  <si>
    <t>v2_r16_c12</t>
  </si>
  <si>
    <t>v2_r16_c13</t>
  </si>
  <si>
    <t>стр. 16  = сумма строк 2-11</t>
  </si>
  <si>
    <t>g1_c1_r1</t>
  </si>
  <si>
    <t>гр. 1  = сумма граф  2, 7, 13</t>
  </si>
  <si>
    <t>g1_c1_r2</t>
  </si>
  <si>
    <t>g1_c1_r3</t>
  </si>
  <si>
    <t>g1_c1_r4</t>
  </si>
  <si>
    <t>g1_c1_r5</t>
  </si>
  <si>
    <t>g1_c1_r6</t>
  </si>
  <si>
    <t>g1_c1_r7</t>
  </si>
  <si>
    <t>g1_c1_r8</t>
  </si>
  <si>
    <t>g1_c1_r9</t>
  </si>
  <si>
    <t>g1_c1_r10</t>
  </si>
  <si>
    <t>g1_c1_r11</t>
  </si>
  <si>
    <t>g1_c1_r12</t>
  </si>
  <si>
    <t>g1_c1_r13</t>
  </si>
  <si>
    <t>g1_c1_r14</t>
  </si>
  <si>
    <t>g1_c1_r15</t>
  </si>
  <si>
    <t>g1_c1_r16</t>
  </si>
  <si>
    <t>g1_c1_r17</t>
  </si>
  <si>
    <t>g2_c2_r1</t>
  </si>
  <si>
    <t>гр. 2  = сумма граф 3, 5</t>
  </si>
  <si>
    <t>g2_c2_r2</t>
  </si>
  <si>
    <t>g2_c2_r3</t>
  </si>
  <si>
    <t>g2_c2_r4</t>
  </si>
  <si>
    <t>g2_c2_r5</t>
  </si>
  <si>
    <t>g2_c2_r6</t>
  </si>
  <si>
    <t>g2_c2_r7</t>
  </si>
  <si>
    <t>g2_c2_r8</t>
  </si>
  <si>
    <t>g2_c2_r9</t>
  </si>
  <si>
    <t>g2_c2_r10</t>
  </si>
  <si>
    <t>g2_c2_r11</t>
  </si>
  <si>
    <t>g2_c2_r12</t>
  </si>
  <si>
    <t>g2_c2_r13</t>
  </si>
  <si>
    <t>g2_c2_r14</t>
  </si>
  <si>
    <t>g2_c2_r15</t>
  </si>
  <si>
    <t>g2_c2_r16</t>
  </si>
  <si>
    <t>g2_c2_r17</t>
  </si>
  <si>
    <t>g3_c7_r1</t>
  </si>
  <si>
    <t>гр. 7  = сумма граф  8 - 12</t>
  </si>
  <si>
    <t>g3_c7_r2</t>
  </si>
  <si>
    <t>g3_c7_r3</t>
  </si>
  <si>
    <t>g3_c7_r4</t>
  </si>
  <si>
    <t>g3_c7_r5</t>
  </si>
  <si>
    <t>g3_c7_r6</t>
  </si>
  <si>
    <t>g3_c7_r7</t>
  </si>
  <si>
    <t>g3_c7_r8</t>
  </si>
  <si>
    <t>g3_c7_r9</t>
  </si>
  <si>
    <t>g3_c7_r10</t>
  </si>
  <si>
    <t>g3_c7_r11</t>
  </si>
  <si>
    <t>g3_c7_r12</t>
  </si>
  <si>
    <t>g3_c7_r13</t>
  </si>
  <si>
    <t>g3_c7_r14</t>
  </si>
  <si>
    <t>g3_c7_r15</t>
  </si>
  <si>
    <t>g3_c7_r16</t>
  </si>
  <si>
    <t>g3_c7_r17</t>
  </si>
  <si>
    <t>не ука-
завшие
эко-
номи-
ческую
актив-
ность</t>
  </si>
  <si>
    <t>трудо-
способном</t>
  </si>
  <si>
    <t>Всероссийская перепись населения 2010 г.</t>
  </si>
  <si>
    <t>На 1 листе</t>
  </si>
  <si>
    <t>прочие</t>
  </si>
  <si>
    <t>эконо-
мически активное население</t>
  </si>
  <si>
    <t>из них пенсио-
неры</t>
  </si>
  <si>
    <t>безра-
ботные</t>
  </si>
  <si>
    <t>экономи-
чески неактив-
ное населе-
ние</t>
  </si>
  <si>
    <t>стипен-
диаты</t>
  </si>
  <si>
    <t xml:space="preserve">пенсио-
неры </t>
  </si>
  <si>
    <t>лица, получаю-
щие пособие (кроме пособия по безрабо-
тице) и лица, имеющие другой вид го-
сударст-
венного обеспе-
чения</t>
  </si>
  <si>
    <t>работаю-
щие в личном подсоб-
ном хозяй-
стве</t>
  </si>
  <si>
    <t>занятые
в
эконо-
мике</t>
  </si>
  <si>
    <t>Таблица 7.2</t>
  </si>
  <si>
    <t>НАСЕЛЕНИЕ ЧАСТНЫХ ДОМОХОЗЯЙСТВ В ВОЗРАСТЕ 15-72 ЛЕТ ПО ЭКОНОМИЧЕСКОЙ АКТИВНОСТИ И УРОВНЮ ОБРАЗОВАНИЯ</t>
  </si>
  <si>
    <t>по Российской Федерации, федеральным округам, субъектам Российской Федерации, по местам традиционного проживания коренных малочисленных народов Российской Федерации, административно-территориальным единицам с особым статусом, городским округам, муниципальным районам, городским поселениям, городским населенным пунктам, внутригородским районам, сельским населенным пунктам-центрам муниципальных районов и селам с населением 3000 чел. и более</t>
  </si>
  <si>
    <t>Ось перебора № 1</t>
  </si>
  <si>
    <t>Все население, городское, сельское</t>
  </si>
  <si>
    <t>Все население</t>
  </si>
  <si>
    <t>Оба пола, мужчины, женщины</t>
  </si>
  <si>
    <t>Обучающиеся</t>
  </si>
  <si>
    <t>Население частных домохозяйств, состоящих из одного человека</t>
  </si>
  <si>
    <t xml:space="preserve">Имеющие образование </t>
  </si>
  <si>
    <t>Не имею-щие началь-ного общего образо-вания</t>
  </si>
  <si>
    <t>Не указав-шие уровень образования</t>
  </si>
  <si>
    <t>профессиональное</t>
  </si>
  <si>
    <t>общее</t>
  </si>
  <si>
    <t>после-вузов-ское</t>
  </si>
  <si>
    <t>высшее</t>
  </si>
  <si>
    <t>в том числе по уровням:</t>
  </si>
  <si>
    <t xml:space="preserve">непол-ное высшее </t>
  </si>
  <si>
    <t xml:space="preserve">среднее </t>
  </si>
  <si>
    <t>началь-ное</t>
  </si>
  <si>
    <t>среднее (полное)</t>
  </si>
  <si>
    <t xml:space="preserve">основ-ное </t>
  </si>
  <si>
    <t>бакалавр</t>
  </si>
  <si>
    <t>специа-лист</t>
  </si>
  <si>
    <t>магистр</t>
  </si>
  <si>
    <t>Экономически активное население</t>
  </si>
  <si>
    <t>в том числе:</t>
  </si>
  <si>
    <t>занятые в экономике</t>
  </si>
  <si>
    <t>безработные</t>
  </si>
  <si>
    <t>Экономически неактивное население</t>
  </si>
  <si>
    <t>Не указавшие экономичес-кую актив-ность</t>
  </si>
  <si>
    <t>Российская Федерация</t>
  </si>
  <si>
    <t>mv1_t07.2_r1_c1</t>
  </si>
  <si>
    <t>mv1_t07.2_r1_c2</t>
  </si>
  <si>
    <t>mv1_t07.2_r1_c3</t>
  </si>
  <si>
    <t>mv1_t07.2_r1_c5</t>
  </si>
  <si>
    <t>mv1_t07.2_r1_c7</t>
  </si>
  <si>
    <t>mv1_t07.2_r1_c13</t>
  </si>
  <si>
    <t xml:space="preserve">Стр.1 гр.1, 2, 3, 5, 7, 13  табл.7.1 = Гр. 1 стр. 1-6  табл. 7.2 </t>
  </si>
  <si>
    <t>Таблица 7.3</t>
  </si>
  <si>
    <t>ЗАНЯТОЕ В ЭКОНОМИКЕ НАСЕЛЕНИЕ ЧАСТНЫХ ДОМОХОЗЯЙСТВ В ВОЗРАСТЕ 15-72 ЛЕТ ПО ВОЗРАСТНЫМ ГРУППАМ И ПОЛОЖЕНИЮ В ЗАНЯТОСТИ</t>
  </si>
  <si>
    <t>в том числе по положению в занятости</t>
  </si>
  <si>
    <t>Из общего числа занятых-имеющие более одной работы</t>
  </si>
  <si>
    <t>работаю-
щие по найму</t>
  </si>
  <si>
    <t>работаю-
щие не по найму</t>
  </si>
  <si>
    <t>не указавшие положения в занятости</t>
  </si>
  <si>
    <t>с привле-
чением наемных работ-
ников</t>
  </si>
  <si>
    <t>без привле-
чения наемных работни-
ков</t>
  </si>
  <si>
    <t>иное</t>
  </si>
  <si>
    <t>не указав-
шие привле-
чение наемных работ-
ников</t>
  </si>
  <si>
    <t>трудоспособном</t>
  </si>
  <si>
    <t>mg1_t07.3_c3_r1</t>
  </si>
  <si>
    <t>mg1_t07.3_c3_r2</t>
  </si>
  <si>
    <t>mg1_t07.3_c3_r3</t>
  </si>
  <si>
    <t>mg1_t07.3_c3_r4</t>
  </si>
  <si>
    <t>mg1_t07.3_c3_r5</t>
  </si>
  <si>
    <t>mg1_t07.3_c3_r6</t>
  </si>
  <si>
    <t>mg1_t07.3_c3_r7</t>
  </si>
  <si>
    <t>mg1_t07.3_c3_r8</t>
  </si>
  <si>
    <t>mg1_t07.3_c3_r9</t>
  </si>
  <si>
    <t>mg1_t07.3_c3_r10</t>
  </si>
  <si>
    <t>mg1_t07.3_c3_r11</t>
  </si>
  <si>
    <t>mg1_t07.3_c3_r12</t>
  </si>
  <si>
    <t>mg1_t07.3_c3_r13</t>
  </si>
  <si>
    <t>mg1_t07.3_c3_r14</t>
  </si>
  <si>
    <t>mg1_t07.3_c3_r15</t>
  </si>
  <si>
    <t>mg1_t07.3_c3_r16</t>
  </si>
  <si>
    <t xml:space="preserve">Стр.1-16  гр. 3  табл.7.1 =  стр. 1-16, гр. 1  табл. 7.3 </t>
  </si>
  <si>
    <t>-</t>
  </si>
  <si>
    <t>Муниципальные образования Пензенской области</t>
  </si>
  <si>
    <t>Не удалось обнаружить ни одной таблицы с указанным номером макета.</t>
  </si>
  <si>
    <t>Не удалось ни одной таблицы, основанной на макете 07-02 (абс)</t>
  </si>
  <si>
    <t>10.11.2011</t>
  </si>
  <si>
    <t>(по итогам Всероссийской переписи населения 2010г.)</t>
  </si>
  <si>
    <t>НАСЕЛЕНИЕ ЧАСТНЫХ ДОМОХОЗЯЙСТВ ПЕНЗЕНСКОЙ ОБЛАСТИ В ВОЗРАСТЕ 15-72 ЛЕТ ПО ВОЗРАСТНЫМ ГРУППАМ И ЭКОНОМИЧЕСКОЙ АКТИВНОСТИ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</si>
</sst>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13">
    <font>
      <sz val="10"/>
      <name val="Arial"/>
    </font>
    <font>
      <sz val="9"/>
      <color rgb="FF000000"/>
      <name val="Courier New"/>
    </font>
    <font>
      <b/>
      <sz val="9"/>
      <color rgb="FF000000"/>
      <name val="Courier New"/>
    </font>
    <font>
      <sz val="8"/>
      <color rgb="FF000000"/>
      <name val="Courier New"/>
    </font>
    <font>
      <sz val="10"/>
      <name val="Arial Cyr"/>
    </font>
    <font>
      <sz val="8"/>
      <name val="Tahoma"/>
    </font>
    <font>
      <sz val="9"/>
      <name val="Tahoma"/>
    </font>
    <font>
      <b/>
      <sz val="8"/>
      <color rgb="FF000000"/>
      <name val="Courier New"/>
    </font>
    <font>
      <sz val="8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9"/>
      <color indexed="8"/>
      <name val="Courier New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1" fillId="0" borderId="0"/>
    <xf numFmtId="44" fontId="11" fillId="0" borderId="0"/>
    <xf numFmtId="42" fontId="11" fillId="0" borderId="0"/>
    <xf numFmtId="43" fontId="11" fillId="0" borderId="0"/>
    <xf numFmtId="41" fontId="11" fillId="0" borderId="0"/>
    <xf numFmtId="0" fontId="11" fillId="0" borderId="0"/>
  </cellStyleXfs>
  <cellXfs count="81">
    <xf numFmtId="0" fontId="0" fillId="0" borderId="0" xfId="0"/>
    <xf numFmtId="0" fontId="1" fillId="2" borderId="0" xfId="6" applyNumberFormat="1" applyFont="1" applyFill="1" applyBorder="1" applyAlignment="1" applyProtection="1">
      <alignment horizontal="left"/>
      <protection locked="0"/>
    </xf>
    <xf numFmtId="0" fontId="1" fillId="2" borderId="1" xfId="6" applyNumberFormat="1" applyFont="1" applyFill="1" applyBorder="1" applyAlignment="1" applyProtection="1">
      <alignment horizontal="left"/>
      <protection locked="0"/>
    </xf>
    <xf numFmtId="0" fontId="4" fillId="0" borderId="0" xfId="6" applyFont="1" applyBorder="1" applyAlignment="1">
      <alignment horizontal="left"/>
    </xf>
    <xf numFmtId="0" fontId="4" fillId="3" borderId="2" xfId="6" applyFont="1" applyFill="1" applyBorder="1" applyAlignment="1"/>
    <xf numFmtId="0" fontId="4" fillId="0" borderId="2" xfId="6" applyFont="1" applyFill="1" applyBorder="1" applyAlignment="1">
      <alignment horizontal="left"/>
    </xf>
    <xf numFmtId="0" fontId="4" fillId="3" borderId="2" xfId="6" applyFont="1" applyFill="1" applyBorder="1" applyAlignment="1">
      <alignment horizontal="left"/>
    </xf>
    <xf numFmtId="0" fontId="4" fillId="3" borderId="2" xfId="6" applyFont="1" applyFill="1" applyBorder="1"/>
    <xf numFmtId="0" fontId="4" fillId="3" borderId="2" xfId="6" applyFont="1" applyFill="1" applyBorder="1" applyAlignment="1">
      <alignment vertical="center"/>
    </xf>
    <xf numFmtId="0" fontId="4" fillId="0" borderId="2" xfId="6" applyFont="1" applyBorder="1"/>
    <xf numFmtId="0" fontId="4" fillId="0" borderId="0" xfId="6" applyFont="1"/>
    <xf numFmtId="0" fontId="1" fillId="2" borderId="0" xfId="6" applyNumberFormat="1" applyFont="1" applyFill="1" applyBorder="1" applyAlignment="1" applyProtection="1">
      <alignment horizontal="right"/>
      <protection locked="0"/>
    </xf>
    <xf numFmtId="0" fontId="4" fillId="4" borderId="2" xfId="6" applyFont="1" applyFill="1" applyBorder="1"/>
    <xf numFmtId="0" fontId="7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6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6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6" applyNumberFormat="1" applyFont="1" applyFill="1" applyBorder="1" applyAlignment="1" applyProtection="1">
      <alignment horizontal="left" wrapText="1" indent="2"/>
      <protection locked="0"/>
    </xf>
    <xf numFmtId="0" fontId="3" fillId="2" borderId="7" xfId="6" applyNumberFormat="1" applyFont="1" applyFill="1" applyBorder="1" applyAlignment="1" applyProtection="1">
      <alignment horizontal="right" wrapText="1"/>
      <protection locked="0"/>
    </xf>
    <xf numFmtId="0" fontId="3" fillId="2" borderId="8" xfId="6" applyNumberFormat="1" applyFont="1" applyFill="1" applyBorder="1" applyAlignment="1" applyProtection="1">
      <alignment horizontal="right" wrapText="1"/>
      <protection locked="0"/>
    </xf>
    <xf numFmtId="0" fontId="3" fillId="2" borderId="7" xfId="6" applyNumberFormat="1" applyFont="1" applyFill="1" applyBorder="1" applyAlignment="1" applyProtection="1">
      <alignment horizontal="right"/>
      <protection locked="0"/>
    </xf>
    <xf numFmtId="0" fontId="3" fillId="2" borderId="8" xfId="6" applyNumberFormat="1" applyFont="1" applyFill="1" applyBorder="1" applyAlignment="1" applyProtection="1">
      <alignment horizontal="right"/>
      <protection locked="0"/>
    </xf>
    <xf numFmtId="0" fontId="7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6" applyNumberFormat="1" applyFont="1" applyFill="1" applyBorder="1" applyAlignment="1" applyProtection="1">
      <alignment horizontal="left" wrapText="1"/>
      <protection locked="0"/>
    </xf>
    <xf numFmtId="0" fontId="3" fillId="2" borderId="0" xfId="6" applyNumberFormat="1" applyFont="1" applyFill="1" applyBorder="1" applyAlignment="1" applyProtection="1">
      <alignment horizontal="left"/>
      <protection locked="0"/>
    </xf>
    <xf numFmtId="0" fontId="8" fillId="0" borderId="0" xfId="6" applyFont="1"/>
    <xf numFmtId="0" fontId="9" fillId="2" borderId="0" xfId="6" applyNumberFormat="1" applyFont="1" applyFill="1" applyBorder="1" applyAlignment="1" applyProtection="1">
      <alignment horizontal="left"/>
      <protection locked="0"/>
    </xf>
    <xf numFmtId="0" fontId="10" fillId="2" borderId="0" xfId="6" applyNumberFormat="1" applyFont="1" applyFill="1" applyBorder="1" applyAlignment="1" applyProtection="1">
      <alignment horizontal="left"/>
      <protection locked="0"/>
    </xf>
    <xf numFmtId="0" fontId="1" fillId="2" borderId="0" xfId="6" applyNumberFormat="1" applyFont="1" applyFill="1" applyBorder="1" applyAlignment="1" applyProtection="1">
      <alignment horizontal="left"/>
      <protection locked="0"/>
    </xf>
    <xf numFmtId="0" fontId="1" fillId="2" borderId="0" xfId="6" applyNumberFormat="1" applyFont="1" applyFill="1" applyBorder="1" applyAlignment="1" applyProtection="1">
      <alignment horizontal="left" wrapText="1"/>
      <protection locked="0"/>
    </xf>
    <xf numFmtId="0" fontId="3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6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6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6" applyNumberFormat="1" applyFont="1" applyFill="1" applyBorder="1" applyAlignment="1" applyProtection="1">
      <alignment horizontal="left" wrapText="1"/>
      <protection locked="0"/>
    </xf>
    <xf numFmtId="0" fontId="3" fillId="2" borderId="7" xfId="6" applyNumberFormat="1" applyFont="1" applyFill="1" applyBorder="1" applyAlignment="1" applyProtection="1">
      <alignment horizontal="right" vertical="center"/>
      <protection locked="0"/>
    </xf>
    <xf numFmtId="0" fontId="3" fillId="2" borderId="9" xfId="6" applyNumberFormat="1" applyFont="1" applyFill="1" applyBorder="1" applyAlignment="1" applyProtection="1">
      <alignment horizontal="right" vertical="center" wrapText="1"/>
      <protection locked="0"/>
    </xf>
    <xf numFmtId="0" fontId="3" fillId="2" borderId="8" xfId="6" applyNumberFormat="1" applyFont="1" applyFill="1" applyBorder="1" applyAlignment="1" applyProtection="1">
      <alignment horizontal="right" vertical="center" wrapText="1"/>
      <protection locked="0"/>
    </xf>
    <xf numFmtId="0" fontId="3" fillId="2" borderId="7" xfId="6" applyNumberFormat="1" applyFont="1" applyFill="1" applyBorder="1" applyAlignment="1" applyProtection="1">
      <alignment horizontal="right" vertical="top" wrapText="1"/>
      <protection locked="0"/>
    </xf>
    <xf numFmtId="0" fontId="2" fillId="2" borderId="3" xfId="6" applyNumberFormat="1" applyFont="1" applyFill="1" applyBorder="1" applyAlignment="1" applyProtection="1">
      <alignment horizontal="center" vertical="center"/>
      <protection locked="0"/>
    </xf>
    <xf numFmtId="0" fontId="2" fillId="2" borderId="6" xfId="6" applyNumberFormat="1" applyFont="1" applyFill="1" applyBorder="1" applyAlignment="1" applyProtection="1">
      <alignment horizontal="left" vertical="top" wrapText="1"/>
      <protection locked="0"/>
    </xf>
    <xf numFmtId="0" fontId="1" fillId="2" borderId="10" xfId="6" applyNumberFormat="1" applyFont="1" applyFill="1" applyBorder="1" applyAlignment="1" applyProtection="1">
      <alignment horizontal="right" vertical="center" wrapText="1"/>
      <protection locked="0"/>
    </xf>
    <xf numFmtId="0" fontId="1" fillId="2" borderId="8" xfId="6" applyNumberFormat="1" applyFont="1" applyFill="1" applyBorder="1" applyAlignment="1" applyProtection="1">
      <alignment horizontal="right" vertical="center" wrapText="1"/>
      <protection locked="0"/>
    </xf>
    <xf numFmtId="0" fontId="1" fillId="2" borderId="7" xfId="6" applyNumberFormat="1" applyFont="1" applyFill="1" applyBorder="1" applyAlignment="1" applyProtection="1">
      <alignment horizontal="right" vertical="center" wrapText="1"/>
      <protection locked="0"/>
    </xf>
    <xf numFmtId="0" fontId="1" fillId="2" borderId="7" xfId="6" applyNumberFormat="1" applyFont="1" applyFill="1" applyBorder="1" applyAlignment="1" applyProtection="1">
      <alignment horizontal="right" vertical="center"/>
      <protection locked="0"/>
    </xf>
    <xf numFmtId="0" fontId="1" fillId="2" borderId="8" xfId="6" applyNumberFormat="1" applyFont="1" applyFill="1" applyBorder="1" applyAlignment="1" applyProtection="1">
      <alignment horizontal="right" vertical="center"/>
      <protection locked="0"/>
    </xf>
    <xf numFmtId="164" fontId="3" fillId="2" borderId="8" xfId="6" applyNumberFormat="1" applyFont="1" applyFill="1" applyBorder="1" applyAlignment="1" applyProtection="1">
      <alignment horizontal="right" wrapText="1"/>
      <protection locked="0"/>
    </xf>
    <xf numFmtId="0" fontId="3" fillId="2" borderId="6" xfId="6" applyNumberFormat="1" applyFont="1" applyFill="1" applyBorder="1" applyAlignment="1" applyProtection="1">
      <alignment horizontal="left" wrapText="1" indent="1"/>
      <protection locked="0"/>
    </xf>
    <xf numFmtId="0" fontId="3" fillId="2" borderId="6" xfId="6" applyNumberFormat="1" applyFont="1" applyFill="1" applyBorder="1" applyAlignment="1" applyProtection="1">
      <alignment horizontal="left" vertical="top" wrapText="1" indent="1"/>
      <protection locked="0"/>
    </xf>
    <xf numFmtId="0" fontId="3" fillId="2" borderId="6" xfId="6" applyNumberFormat="1" applyFont="1" applyFill="1" applyBorder="1" applyAlignment="1" applyProtection="1">
      <alignment horizontal="left" vertical="center" wrapText="1" indent="1"/>
      <protection locked="0"/>
    </xf>
    <xf numFmtId="0" fontId="1" fillId="2" borderId="0" xfId="6" applyNumberFormat="1" applyFont="1" applyFill="1" applyBorder="1" applyAlignment="1" applyProtection="1">
      <alignment horizontal="left" wrapText="1"/>
      <protection locked="0"/>
    </xf>
    <xf numFmtId="0" fontId="2" fillId="2" borderId="4" xfId="6" applyNumberFormat="1" applyFont="1" applyFill="1" applyBorder="1" applyAlignment="1" applyProtection="1">
      <alignment horizontal="center" wrapText="1"/>
      <protection locked="0"/>
    </xf>
    <xf numFmtId="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6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6" applyNumberFormat="1" applyFont="1" applyFill="1" applyBorder="1" applyAlignment="1" applyProtection="1">
      <alignment horizontal="left" vertical="top" wrapText="1" indent="3"/>
      <protection locked="0"/>
    </xf>
    <xf numFmtId="0" fontId="1" fillId="2" borderId="6" xfId="6" applyNumberFormat="1" applyFont="1" applyFill="1" applyBorder="1" applyAlignment="1" applyProtection="1">
      <alignment horizontal="left" vertical="top" wrapText="1" indent="5"/>
      <protection locked="0"/>
    </xf>
    <xf numFmtId="164" fontId="1" fillId="2" borderId="7" xfId="6" applyNumberFormat="1" applyFont="1" applyFill="1" applyBorder="1" applyAlignment="1" applyProtection="1">
      <alignment horizontal="right" vertical="center"/>
      <protection locked="0"/>
    </xf>
    <xf numFmtId="164" fontId="1" fillId="2" borderId="8" xfId="6" applyNumberFormat="1" applyFont="1" applyFill="1" applyBorder="1" applyAlignment="1" applyProtection="1">
      <alignment horizontal="right" vertical="center" wrapText="1"/>
      <protection locked="0"/>
    </xf>
    <xf numFmtId="0" fontId="7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6" applyNumberFormat="1" applyFont="1" applyFill="1" applyBorder="1" applyAlignment="1" applyProtection="1">
      <alignment horizontal="right"/>
      <protection locked="0"/>
    </xf>
    <xf numFmtId="0" fontId="7" fillId="2" borderId="5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6" applyNumberFormat="1" applyFont="1" applyFill="1" applyBorder="1" applyAlignment="1" applyProtection="1">
      <alignment horizontal="center" wrapText="1"/>
      <protection locked="0"/>
    </xf>
    <xf numFmtId="0" fontId="7" fillId="2" borderId="4" xfId="6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6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4" fillId="3" borderId="2" xfId="6" applyFont="1" applyFill="1" applyBorder="1" applyAlignment="1">
      <alignment horizontal="center"/>
    </xf>
    <xf numFmtId="0" fontId="4" fillId="0" borderId="11" xfId="6" applyFont="1" applyBorder="1" applyAlignment="1">
      <alignment horizontal="left"/>
    </xf>
    <xf numFmtId="0" fontId="4" fillId="0" borderId="12" xfId="6" applyFont="1" applyBorder="1" applyAlignment="1">
      <alignment horizontal="left"/>
    </xf>
    <xf numFmtId="0" fontId="4" fillId="0" borderId="13" xfId="6" applyFont="1" applyBorder="1" applyAlignment="1">
      <alignment horizontal="left"/>
    </xf>
    <xf numFmtId="0" fontId="4" fillId="3" borderId="11" xfId="6" applyFont="1" applyFill="1" applyBorder="1" applyAlignment="1">
      <alignment horizontal="left"/>
    </xf>
    <xf numFmtId="0" fontId="4" fillId="3" borderId="13" xfId="6" applyFont="1" applyFill="1" applyBorder="1" applyAlignment="1">
      <alignment horizontal="left"/>
    </xf>
    <xf numFmtId="0" fontId="4" fillId="0" borderId="2" xfId="6" applyFont="1" applyBorder="1" applyAlignment="1">
      <alignment horizontal="left"/>
    </xf>
    <xf numFmtId="0" fontId="4" fillId="3" borderId="2" xfId="6" applyFont="1" applyFill="1" applyBorder="1" applyAlignment="1">
      <alignment horizontal="center" vertical="center"/>
    </xf>
    <xf numFmtId="0" fontId="3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6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6" applyNumberFormat="1" applyFont="1" applyFill="1" applyBorder="1" applyAlignment="1" applyProtection="1">
      <alignment horizontal="left" wrapText="1"/>
      <protection locked="0"/>
    </xf>
    <xf numFmtId="0" fontId="1" fillId="2" borderId="0" xfId="6" applyNumberFormat="1" applyFont="1" applyFill="1" applyBorder="1" applyAlignment="1" applyProtection="1">
      <alignment horizontal="right" wrapText="1"/>
      <protection locked="0"/>
    </xf>
    <xf numFmtId="0" fontId="1" fillId="2" borderId="1" xfId="6" applyNumberFormat="1" applyFont="1" applyFill="1" applyBorder="1" applyAlignment="1" applyProtection="1">
      <alignment horizontal="right" wrapText="1"/>
      <protection locked="0"/>
    </xf>
    <xf numFmtId="0" fontId="3" fillId="2" borderId="4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6" applyNumberFormat="1" applyFont="1" applyFill="1" applyBorder="1" applyAlignment="1" applyProtection="1">
      <alignment horizontal="center" wrapText="1"/>
      <protection locked="0"/>
    </xf>
    <xf numFmtId="0" fontId="2" fillId="2" borderId="5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6" applyNumberFormat="1" applyFont="1" applyFill="1" applyBorder="1" applyAlignment="1" applyProtection="1">
      <alignment horizontal="center" vertical="center" wrapText="1"/>
      <protection locked="0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tabSelected="1" topLeftCell="A3" zoomScale="115" zoomScaleNormal="115" workbookViewId="0">
      <selection activeCell="B5" sqref="B5:O5"/>
    </sheetView>
  </sheetViews>
  <sheetFormatPr defaultColWidth="9.140625" defaultRowHeight="12.75" customHeight="1"/>
  <cols>
    <col min="1" max="1" width="3.140625" style="24" customWidth="1"/>
    <col min="2" max="2" width="18.5703125" customWidth="1"/>
    <col min="3" max="3" width="10.5703125" customWidth="1"/>
    <col min="4" max="4" width="9.7109375" customWidth="1"/>
    <col min="5" max="5" width="8.85546875" customWidth="1"/>
    <col min="6" max="6" width="7.5703125" customWidth="1"/>
    <col min="7" max="8" width="7.42578125" customWidth="1"/>
    <col min="9" max="9" width="8.42578125" customWidth="1"/>
    <col min="10" max="10" width="7.28515625" customWidth="1"/>
    <col min="11" max="11" width="8.5703125" customWidth="1"/>
    <col min="12" max="12" width="9" customWidth="1"/>
    <col min="13" max="13" width="8.85546875" customWidth="1"/>
    <col min="14" max="14" width="7" customWidth="1"/>
    <col min="15" max="15" width="8" customWidth="1"/>
  </cols>
  <sheetData>
    <row r="1" spans="1:15" ht="13.5" hidden="1" customHeight="1">
      <c r="A1" s="23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7" t="s">
        <v>33</v>
      </c>
      <c r="O1" s="57"/>
    </row>
    <row r="2" spans="1:15" ht="13.5" hidden="1" customHeight="1">
      <c r="A2" s="2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  <c r="O2" s="11" t="s">
        <v>124</v>
      </c>
    </row>
    <row r="3" spans="1:15" ht="13.5" customHeight="1">
      <c r="A3" s="2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7"/>
      <c r="N3" s="57"/>
      <c r="O3" s="57"/>
    </row>
    <row r="4" spans="1:15" ht="13.5">
      <c r="A4" s="23"/>
      <c r="B4" s="59" t="s">
        <v>209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>
      <c r="A5" s="23"/>
      <c r="B5" s="61" t="s">
        <v>208</v>
      </c>
      <c r="C5" s="61"/>
      <c r="D5" s="61"/>
      <c r="E5" s="61"/>
      <c r="F5" s="61"/>
      <c r="G5" s="61"/>
      <c r="H5" s="61"/>
      <c r="I5" s="61"/>
      <c r="J5" s="62"/>
      <c r="K5" s="62"/>
      <c r="L5" s="62"/>
      <c r="M5" s="62"/>
      <c r="N5" s="62"/>
      <c r="O5" s="62"/>
    </row>
    <row r="6" spans="1:15">
      <c r="A6" s="23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"/>
      <c r="N6" s="1"/>
      <c r="O6" s="1"/>
    </row>
    <row r="7" spans="1:15" ht="12.75" customHeight="1">
      <c r="A7" s="23"/>
      <c r="B7" s="60"/>
      <c r="C7" s="56" t="s">
        <v>7</v>
      </c>
      <c r="D7" s="58" t="s">
        <v>22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ht="12.75" customHeight="1">
      <c r="A8" s="23"/>
      <c r="B8" s="60"/>
      <c r="C8" s="56"/>
      <c r="D8" s="56" t="s">
        <v>126</v>
      </c>
      <c r="E8" s="56" t="s">
        <v>14</v>
      </c>
      <c r="F8" s="56"/>
      <c r="G8" s="56"/>
      <c r="H8" s="56"/>
      <c r="I8" s="56" t="s">
        <v>129</v>
      </c>
      <c r="J8" s="56" t="s">
        <v>14</v>
      </c>
      <c r="K8" s="58"/>
      <c r="L8" s="58"/>
      <c r="M8" s="58"/>
      <c r="N8" s="56"/>
      <c r="O8" s="58" t="s">
        <v>121</v>
      </c>
    </row>
    <row r="9" spans="1:15" ht="191.25">
      <c r="A9" s="23"/>
      <c r="B9" s="60"/>
      <c r="C9" s="56"/>
      <c r="D9" s="56"/>
      <c r="E9" s="21" t="s">
        <v>134</v>
      </c>
      <c r="F9" s="21" t="s">
        <v>127</v>
      </c>
      <c r="G9" s="21" t="s">
        <v>128</v>
      </c>
      <c r="H9" s="13" t="s">
        <v>31</v>
      </c>
      <c r="I9" s="56"/>
      <c r="J9" s="21" t="s">
        <v>130</v>
      </c>
      <c r="K9" s="21" t="s">
        <v>131</v>
      </c>
      <c r="L9" s="21" t="s">
        <v>132</v>
      </c>
      <c r="M9" s="21" t="s">
        <v>133</v>
      </c>
      <c r="N9" s="21" t="s">
        <v>125</v>
      </c>
      <c r="O9" s="58"/>
    </row>
    <row r="10" spans="1:15" ht="12" customHeight="1">
      <c r="A10" s="23"/>
      <c r="B10" s="14" t="s">
        <v>10</v>
      </c>
      <c r="C10" s="13">
        <v>1</v>
      </c>
      <c r="D10" s="13">
        <v>2</v>
      </c>
      <c r="E10" s="13">
        <v>3</v>
      </c>
      <c r="F10" s="13">
        <v>4</v>
      </c>
      <c r="G10" s="13">
        <v>5</v>
      </c>
      <c r="H10" s="13">
        <v>6</v>
      </c>
      <c r="I10" s="13">
        <v>7</v>
      </c>
      <c r="J10" s="13">
        <v>8</v>
      </c>
      <c r="K10" s="13">
        <v>9</v>
      </c>
      <c r="L10" s="13">
        <v>10</v>
      </c>
      <c r="M10" s="13">
        <v>11</v>
      </c>
      <c r="N10" s="13">
        <v>12</v>
      </c>
      <c r="O10" s="15">
        <v>13</v>
      </c>
    </row>
    <row r="11" spans="1:15" ht="33.75">
      <c r="A11" s="23">
        <v>1</v>
      </c>
      <c r="B11" s="22" t="s">
        <v>12</v>
      </c>
      <c r="C11" s="17">
        <v>1076158</v>
      </c>
      <c r="D11" s="17">
        <v>675228</v>
      </c>
      <c r="E11" s="17">
        <v>617046</v>
      </c>
      <c r="F11" s="17">
        <v>58936</v>
      </c>
      <c r="G11" s="17">
        <v>58182</v>
      </c>
      <c r="H11" s="17">
        <v>5094</v>
      </c>
      <c r="I11" s="17">
        <v>361980</v>
      </c>
      <c r="J11" s="17">
        <v>22204</v>
      </c>
      <c r="K11" s="17">
        <v>220460</v>
      </c>
      <c r="L11" s="17">
        <v>21395</v>
      </c>
      <c r="M11" s="17">
        <v>26431</v>
      </c>
      <c r="N11" s="17">
        <v>71490</v>
      </c>
      <c r="O11" s="18">
        <v>38950</v>
      </c>
    </row>
    <row r="12" spans="1:15" ht="25.5" customHeight="1">
      <c r="A12" s="23"/>
      <c r="B12" s="47" t="s">
        <v>5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</row>
    <row r="13" spans="1:15">
      <c r="A13" s="23">
        <v>2</v>
      </c>
      <c r="B13" s="16" t="s">
        <v>15</v>
      </c>
      <c r="C13" s="17">
        <v>77341</v>
      </c>
      <c r="D13" s="17">
        <v>12552</v>
      </c>
      <c r="E13" s="17">
        <v>7732</v>
      </c>
      <c r="F13" s="17">
        <v>70</v>
      </c>
      <c r="G13" s="17">
        <v>4820</v>
      </c>
      <c r="H13" s="17">
        <v>114</v>
      </c>
      <c r="I13" s="17">
        <v>58693</v>
      </c>
      <c r="J13" s="17">
        <v>16206</v>
      </c>
      <c r="K13" s="17">
        <v>1961</v>
      </c>
      <c r="L13" s="17">
        <v>7851</v>
      </c>
      <c r="M13" s="17">
        <v>961</v>
      </c>
      <c r="N13" s="17">
        <v>31714</v>
      </c>
      <c r="O13" s="18">
        <v>6096</v>
      </c>
    </row>
    <row r="14" spans="1:15">
      <c r="A14" s="23">
        <v>3</v>
      </c>
      <c r="B14" s="16" t="s">
        <v>17</v>
      </c>
      <c r="C14" s="17">
        <v>107221</v>
      </c>
      <c r="D14" s="17">
        <v>77667</v>
      </c>
      <c r="E14" s="17">
        <v>66889</v>
      </c>
      <c r="F14" s="17">
        <v>159</v>
      </c>
      <c r="G14" s="17">
        <v>10778</v>
      </c>
      <c r="H14" s="17">
        <v>159</v>
      </c>
      <c r="I14" s="17">
        <v>25659</v>
      </c>
      <c r="J14" s="17">
        <v>5801</v>
      </c>
      <c r="K14" s="17">
        <v>1258</v>
      </c>
      <c r="L14" s="17">
        <v>4097</v>
      </c>
      <c r="M14" s="17">
        <v>1794</v>
      </c>
      <c r="N14" s="17">
        <v>12709</v>
      </c>
      <c r="O14" s="18">
        <v>3895</v>
      </c>
    </row>
    <row r="15" spans="1:15">
      <c r="A15" s="23">
        <v>4</v>
      </c>
      <c r="B15" s="16" t="s">
        <v>29</v>
      </c>
      <c r="C15" s="17">
        <v>103087</v>
      </c>
      <c r="D15" s="17">
        <v>85902</v>
      </c>
      <c r="E15" s="17">
        <v>79587</v>
      </c>
      <c r="F15" s="17">
        <v>300</v>
      </c>
      <c r="G15" s="17">
        <v>6315</v>
      </c>
      <c r="H15" s="17">
        <v>118</v>
      </c>
      <c r="I15" s="17">
        <v>13629</v>
      </c>
      <c r="J15" s="17">
        <v>159</v>
      </c>
      <c r="K15" s="17">
        <v>1351</v>
      </c>
      <c r="L15" s="17">
        <v>4211</v>
      </c>
      <c r="M15" s="17">
        <v>2092</v>
      </c>
      <c r="N15" s="17">
        <v>5816</v>
      </c>
      <c r="O15" s="18">
        <v>3556</v>
      </c>
    </row>
    <row r="16" spans="1:15">
      <c r="A16" s="23">
        <v>5</v>
      </c>
      <c r="B16" s="16" t="s">
        <v>26</v>
      </c>
      <c r="C16" s="17">
        <v>96293</v>
      </c>
      <c r="D16" s="17">
        <v>81228</v>
      </c>
      <c r="E16" s="17">
        <v>75735</v>
      </c>
      <c r="F16" s="17">
        <v>471</v>
      </c>
      <c r="G16" s="17">
        <v>5493</v>
      </c>
      <c r="H16" s="17">
        <v>156</v>
      </c>
      <c r="I16" s="17">
        <v>11870</v>
      </c>
      <c r="J16" s="17">
        <v>25</v>
      </c>
      <c r="K16" s="17">
        <v>1747</v>
      </c>
      <c r="L16" s="17">
        <v>2648</v>
      </c>
      <c r="M16" s="17">
        <v>2729</v>
      </c>
      <c r="N16" s="17">
        <v>4721</v>
      </c>
      <c r="O16" s="18">
        <v>3195</v>
      </c>
    </row>
    <row r="17" spans="1:15">
      <c r="A17" s="23">
        <v>6</v>
      </c>
      <c r="B17" s="16" t="s">
        <v>30</v>
      </c>
      <c r="C17" s="17">
        <v>92810</v>
      </c>
      <c r="D17" s="17">
        <v>79996</v>
      </c>
      <c r="E17" s="17">
        <v>74668</v>
      </c>
      <c r="F17" s="17">
        <v>579</v>
      </c>
      <c r="G17" s="17">
        <v>5328</v>
      </c>
      <c r="H17" s="17">
        <v>186</v>
      </c>
      <c r="I17" s="17">
        <v>9977</v>
      </c>
      <c r="J17" s="17">
        <v>9</v>
      </c>
      <c r="K17" s="17">
        <v>2041</v>
      </c>
      <c r="L17" s="17">
        <v>1262</v>
      </c>
      <c r="M17" s="17">
        <v>3029</v>
      </c>
      <c r="N17" s="17">
        <v>3636</v>
      </c>
      <c r="O17" s="18">
        <v>2837</v>
      </c>
    </row>
    <row r="18" spans="1:15">
      <c r="A18" s="23">
        <v>7</v>
      </c>
      <c r="B18" s="16" t="s">
        <v>1</v>
      </c>
      <c r="C18" s="17">
        <v>89626</v>
      </c>
      <c r="D18" s="17">
        <v>77729</v>
      </c>
      <c r="E18" s="17">
        <v>72253</v>
      </c>
      <c r="F18" s="17">
        <v>1019</v>
      </c>
      <c r="G18" s="17">
        <v>5476</v>
      </c>
      <c r="H18" s="17">
        <v>242</v>
      </c>
      <c r="I18" s="17">
        <v>9399</v>
      </c>
      <c r="J18" s="17">
        <v>1</v>
      </c>
      <c r="K18" s="17">
        <v>2554</v>
      </c>
      <c r="L18" s="17">
        <v>504</v>
      </c>
      <c r="M18" s="17">
        <v>3350</v>
      </c>
      <c r="N18" s="17">
        <v>2990</v>
      </c>
      <c r="O18" s="18">
        <v>2498</v>
      </c>
    </row>
    <row r="19" spans="1:15">
      <c r="A19" s="23">
        <v>8</v>
      </c>
      <c r="B19" s="16" t="s">
        <v>18</v>
      </c>
      <c r="C19" s="17">
        <v>105533</v>
      </c>
      <c r="D19" s="17">
        <v>89316</v>
      </c>
      <c r="E19" s="17">
        <v>82613</v>
      </c>
      <c r="F19" s="17">
        <v>2791</v>
      </c>
      <c r="G19" s="17">
        <v>6703</v>
      </c>
      <c r="H19" s="17">
        <v>398</v>
      </c>
      <c r="I19" s="17">
        <v>13375</v>
      </c>
      <c r="J19" s="17">
        <v>3</v>
      </c>
      <c r="K19" s="17">
        <v>4555</v>
      </c>
      <c r="L19" s="17">
        <v>344</v>
      </c>
      <c r="M19" s="17">
        <v>4620</v>
      </c>
      <c r="N19" s="17">
        <v>3853</v>
      </c>
      <c r="O19" s="18">
        <v>2842</v>
      </c>
    </row>
    <row r="20" spans="1:15">
      <c r="A20" s="23">
        <v>9</v>
      </c>
      <c r="B20" s="16" t="s">
        <v>13</v>
      </c>
      <c r="C20" s="17">
        <v>116491</v>
      </c>
      <c r="D20" s="17">
        <v>90969</v>
      </c>
      <c r="E20" s="17">
        <v>83467</v>
      </c>
      <c r="F20" s="17">
        <v>7065</v>
      </c>
      <c r="G20" s="17">
        <v>7502</v>
      </c>
      <c r="H20" s="17">
        <v>715</v>
      </c>
      <c r="I20" s="17">
        <v>22539</v>
      </c>
      <c r="J20" s="17" t="s">
        <v>203</v>
      </c>
      <c r="K20" s="17">
        <v>11896</v>
      </c>
      <c r="L20" s="17">
        <v>365</v>
      </c>
      <c r="M20" s="17">
        <v>5734</v>
      </c>
      <c r="N20" s="17">
        <v>4544</v>
      </c>
      <c r="O20" s="18">
        <v>2983</v>
      </c>
    </row>
    <row r="21" spans="1:15">
      <c r="A21" s="23">
        <v>10</v>
      </c>
      <c r="B21" s="16" t="s">
        <v>25</v>
      </c>
      <c r="C21" s="17">
        <v>105698</v>
      </c>
      <c r="D21" s="17">
        <v>53744</v>
      </c>
      <c r="E21" s="17">
        <v>49500</v>
      </c>
      <c r="F21" s="17">
        <v>22807</v>
      </c>
      <c r="G21" s="17">
        <v>4244</v>
      </c>
      <c r="H21" s="17">
        <v>1504</v>
      </c>
      <c r="I21" s="17">
        <v>48859</v>
      </c>
      <c r="J21" s="17" t="s">
        <v>203</v>
      </c>
      <c r="K21" s="17">
        <v>45192</v>
      </c>
      <c r="L21" s="17">
        <v>106</v>
      </c>
      <c r="M21" s="17">
        <v>2095</v>
      </c>
      <c r="N21" s="17">
        <v>1466</v>
      </c>
      <c r="O21" s="18">
        <v>3095</v>
      </c>
    </row>
    <row r="22" spans="1:15">
      <c r="A22" s="23">
        <v>11</v>
      </c>
      <c r="B22" s="16" t="s">
        <v>32</v>
      </c>
      <c r="C22" s="17">
        <v>89176</v>
      </c>
      <c r="D22" s="17">
        <v>20149</v>
      </c>
      <c r="E22" s="17">
        <v>18974</v>
      </c>
      <c r="F22" s="17">
        <v>18049</v>
      </c>
      <c r="G22" s="17">
        <v>1175</v>
      </c>
      <c r="H22" s="17">
        <v>1154</v>
      </c>
      <c r="I22" s="19">
        <v>65886</v>
      </c>
      <c r="J22" s="19" t="s">
        <v>203</v>
      </c>
      <c r="K22" s="19">
        <v>65817</v>
      </c>
      <c r="L22" s="19">
        <v>7</v>
      </c>
      <c r="M22" s="19">
        <v>26</v>
      </c>
      <c r="N22" s="19">
        <v>36</v>
      </c>
      <c r="O22" s="18">
        <v>3141</v>
      </c>
    </row>
    <row r="23" spans="1:15">
      <c r="A23" s="23">
        <v>12</v>
      </c>
      <c r="B23" s="16" t="s">
        <v>4</v>
      </c>
      <c r="C23" s="17">
        <v>45751</v>
      </c>
      <c r="D23" s="17">
        <v>4136</v>
      </c>
      <c r="E23" s="17">
        <v>3884</v>
      </c>
      <c r="F23" s="17">
        <v>3882</v>
      </c>
      <c r="G23" s="17">
        <v>252</v>
      </c>
      <c r="H23" s="17">
        <v>252</v>
      </c>
      <c r="I23" s="19">
        <v>39846</v>
      </c>
      <c r="J23" s="19" t="s">
        <v>203</v>
      </c>
      <c r="K23" s="19">
        <v>39843</v>
      </c>
      <c r="L23" s="19" t="s">
        <v>203</v>
      </c>
      <c r="M23" s="19">
        <v>1</v>
      </c>
      <c r="N23" s="19">
        <v>2</v>
      </c>
      <c r="O23" s="18">
        <v>1769</v>
      </c>
    </row>
    <row r="24" spans="1:15">
      <c r="A24" s="23">
        <v>13</v>
      </c>
      <c r="B24" s="16" t="s">
        <v>21</v>
      </c>
      <c r="C24" s="17">
        <v>47131</v>
      </c>
      <c r="D24" s="17">
        <v>1840</v>
      </c>
      <c r="E24" s="17">
        <v>1744</v>
      </c>
      <c r="F24" s="17">
        <v>1744</v>
      </c>
      <c r="G24" s="17">
        <v>96</v>
      </c>
      <c r="H24" s="17">
        <v>96</v>
      </c>
      <c r="I24" s="19">
        <v>42248</v>
      </c>
      <c r="J24" s="19" t="s">
        <v>203</v>
      </c>
      <c r="K24" s="19">
        <v>42245</v>
      </c>
      <c r="L24" s="19" t="s">
        <v>203</v>
      </c>
      <c r="M24" s="19" t="s">
        <v>203</v>
      </c>
      <c r="N24" s="19">
        <v>3</v>
      </c>
      <c r="O24" s="18">
        <v>3043</v>
      </c>
    </row>
    <row r="25" spans="1:15" ht="45">
      <c r="A25" s="23"/>
      <c r="B25" s="46" t="s">
        <v>20</v>
      </c>
      <c r="C25" s="17"/>
      <c r="D25" s="17"/>
      <c r="E25" s="17"/>
      <c r="F25" s="17"/>
      <c r="G25" s="17"/>
      <c r="H25" s="17"/>
      <c r="I25" s="19"/>
      <c r="J25" s="19"/>
      <c r="K25" s="19"/>
      <c r="L25" s="19"/>
      <c r="M25" s="19"/>
      <c r="N25" s="19"/>
      <c r="O25" s="18"/>
    </row>
    <row r="26" spans="1:15" ht="22.5">
      <c r="A26" s="23">
        <v>14</v>
      </c>
      <c r="B26" s="16" t="s">
        <v>122</v>
      </c>
      <c r="C26" s="19">
        <v>820483</v>
      </c>
      <c r="D26" s="20">
        <v>626505</v>
      </c>
      <c r="E26" s="19">
        <v>570906</v>
      </c>
      <c r="F26" s="20">
        <v>16817</v>
      </c>
      <c r="G26" s="19">
        <v>55599</v>
      </c>
      <c r="H26" s="20">
        <v>2651</v>
      </c>
      <c r="I26" s="19">
        <v>166544</v>
      </c>
      <c r="J26" s="20">
        <v>21248</v>
      </c>
      <c r="K26" s="19">
        <v>36275</v>
      </c>
      <c r="L26" s="20">
        <v>17929</v>
      </c>
      <c r="M26" s="19">
        <v>26233</v>
      </c>
      <c r="N26" s="20">
        <v>64859</v>
      </c>
      <c r="O26" s="18">
        <v>27434</v>
      </c>
    </row>
    <row r="27" spans="1:15">
      <c r="A27" s="23">
        <v>15</v>
      </c>
      <c r="B27" s="16" t="s">
        <v>6</v>
      </c>
      <c r="C27" s="19">
        <v>274331</v>
      </c>
      <c r="D27" s="20">
        <v>175950</v>
      </c>
      <c r="E27" s="19">
        <v>154132</v>
      </c>
      <c r="F27" s="20">
        <v>527</v>
      </c>
      <c r="G27" s="19">
        <v>21818</v>
      </c>
      <c r="H27" s="20">
        <v>387</v>
      </c>
      <c r="I27" s="19">
        <v>86554</v>
      </c>
      <c r="J27" s="20">
        <v>21210</v>
      </c>
      <c r="K27" s="19">
        <v>4147</v>
      </c>
      <c r="L27" s="20">
        <v>12717</v>
      </c>
      <c r="M27" s="19">
        <v>4758</v>
      </c>
      <c r="N27" s="20">
        <v>43722</v>
      </c>
      <c r="O27" s="18">
        <v>11827</v>
      </c>
    </row>
    <row r="28" spans="1:15">
      <c r="A28" s="23">
        <v>16</v>
      </c>
      <c r="B28" s="16" t="s">
        <v>24</v>
      </c>
      <c r="C28" s="19">
        <v>983276</v>
      </c>
      <c r="D28" s="20">
        <v>669252</v>
      </c>
      <c r="E28" s="19">
        <v>611418</v>
      </c>
      <c r="F28" s="20">
        <v>53310</v>
      </c>
      <c r="G28" s="19">
        <v>57834</v>
      </c>
      <c r="H28" s="20">
        <v>4746</v>
      </c>
      <c r="I28" s="19">
        <v>279886</v>
      </c>
      <c r="J28" s="20">
        <v>22204</v>
      </c>
      <c r="K28" s="19">
        <v>138372</v>
      </c>
      <c r="L28" s="20">
        <v>21395</v>
      </c>
      <c r="M28" s="19">
        <v>26430</v>
      </c>
      <c r="N28" s="20">
        <v>71485</v>
      </c>
      <c r="O28" s="18">
        <v>34138</v>
      </c>
    </row>
    <row r="29" spans="1:15">
      <c r="A29" s="23">
        <v>17</v>
      </c>
      <c r="B29" s="45" t="s">
        <v>37</v>
      </c>
      <c r="C29" s="44">
        <v>41.2</v>
      </c>
      <c r="D29" s="44">
        <v>40.1</v>
      </c>
      <c r="E29" s="44">
        <v>40.299999999999997</v>
      </c>
      <c r="F29" s="44">
        <v>57.9</v>
      </c>
      <c r="G29" s="44">
        <v>37.200000000000003</v>
      </c>
      <c r="H29" s="44">
        <v>52.9</v>
      </c>
      <c r="I29" s="44">
        <v>48.6</v>
      </c>
      <c r="J29" s="44">
        <v>18.899999999999999</v>
      </c>
      <c r="K29" s="44">
        <v>61.8</v>
      </c>
      <c r="L29" s="44">
        <v>24.9</v>
      </c>
      <c r="M29" s="44">
        <v>41.8</v>
      </c>
      <c r="N29" s="44">
        <v>26.8</v>
      </c>
      <c r="O29" s="44">
        <v>35.4</v>
      </c>
    </row>
  </sheetData>
  <mergeCells count="12">
    <mergeCell ref="C7:C9"/>
    <mergeCell ref="M3:O3"/>
    <mergeCell ref="N1:O1"/>
    <mergeCell ref="J8:N8"/>
    <mergeCell ref="B4:O4"/>
    <mergeCell ref="I8:I9"/>
    <mergeCell ref="O8:O9"/>
    <mergeCell ref="D7:O7"/>
    <mergeCell ref="B7:B9"/>
    <mergeCell ref="D8:D9"/>
    <mergeCell ref="E8:H8"/>
    <mergeCell ref="B5:O5"/>
  </mergeCells>
  <pageMargins left="0.98425196850393704" right="0.78740157480314965" top="0.98425196850393704" bottom="0.98425196850393704" header="0.51181102362204722" footer="0.51181102362204722"/>
  <pageSetup paperSize="9" scale="97" fitToHeight="15" orientation="landscape" horizontalDpi="300" verticalDpi="300" r:id="rId1"/>
  <headerFooter>
    <firstHeader>&amp;L&amp;"Courier New,Обычный"&amp;9Всероссийская перепись населения 2010 г.&amp;R&amp;"Courier New,Обычный"&amp;9Таблица 7.1
На &amp;N листах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5"/>
  <sheetViews>
    <sheetView topLeftCell="A91" workbookViewId="0">
      <selection activeCell="D92" sqref="D92"/>
    </sheetView>
  </sheetViews>
  <sheetFormatPr defaultColWidth="9.140625" defaultRowHeight="12.75"/>
  <cols>
    <col min="1" max="1" width="13" style="10" customWidth="1"/>
    <col min="2" max="2" width="19.7109375" style="10" customWidth="1"/>
    <col min="3" max="3" width="13.7109375" style="10" customWidth="1"/>
    <col min="4" max="4" width="22" style="10" customWidth="1"/>
    <col min="5" max="5" width="62.140625" style="10" customWidth="1"/>
  </cols>
  <sheetData>
    <row r="1" spans="1:5">
      <c r="A1" s="63" t="s">
        <v>8</v>
      </c>
      <c r="B1" s="63"/>
      <c r="C1" s="63"/>
      <c r="D1" s="63"/>
      <c r="E1" s="63"/>
    </row>
    <row r="2" spans="1:5">
      <c r="A2" s="64" t="s">
        <v>206</v>
      </c>
      <c r="B2" s="65"/>
      <c r="C2" s="65"/>
      <c r="D2" s="65"/>
      <c r="E2" s="66"/>
    </row>
    <row r="3" spans="1:5">
      <c r="A3" s="3"/>
      <c r="B3" s="3"/>
      <c r="C3" s="3"/>
      <c r="D3" s="3"/>
      <c r="E3" s="3"/>
    </row>
    <row r="4" spans="1:5">
      <c r="A4" s="63" t="s">
        <v>11</v>
      </c>
      <c r="B4" s="63"/>
      <c r="C4" s="63"/>
      <c r="D4" s="63"/>
      <c r="E4" s="3"/>
    </row>
    <row r="5" spans="1:5">
      <c r="A5" s="70" t="s">
        <v>16</v>
      </c>
      <c r="B5" s="70"/>
      <c r="C5" s="4" t="s">
        <v>27</v>
      </c>
      <c r="D5" s="5">
        <f>COUNTA(C16:C92)</f>
        <v>77</v>
      </c>
    </row>
    <row r="6" spans="1:5">
      <c r="A6" s="70"/>
      <c r="B6" s="70"/>
      <c r="C6" s="6" t="s">
        <v>38</v>
      </c>
      <c r="D6" s="5">
        <f>SUMPRODUCT((C16:C92="")*1)</f>
        <v>77</v>
      </c>
    </row>
    <row r="7" spans="1:5">
      <c r="A7" s="70"/>
      <c r="B7" s="70"/>
      <c r="C7" s="6" t="s">
        <v>36</v>
      </c>
      <c r="D7" s="5">
        <f>SUMPRODUCT((C16:C92&lt;&gt;"")*1)</f>
        <v>0</v>
      </c>
    </row>
    <row r="8" spans="1:5">
      <c r="A8" s="70" t="s">
        <v>35</v>
      </c>
      <c r="B8" s="70"/>
      <c r="C8" s="4" t="s">
        <v>27</v>
      </c>
      <c r="D8" s="5">
        <f>COUNTA(C94:C115)</f>
        <v>22</v>
      </c>
    </row>
    <row r="9" spans="1:5">
      <c r="A9" s="70"/>
      <c r="B9" s="70"/>
      <c r="C9" s="6" t="s">
        <v>38</v>
      </c>
      <c r="D9" s="5">
        <f>SUMPRODUCT((C94:C115="")*1)</f>
        <v>16</v>
      </c>
    </row>
    <row r="10" spans="1:5">
      <c r="A10" s="70"/>
      <c r="B10" s="70"/>
      <c r="C10" s="6" t="s">
        <v>36</v>
      </c>
      <c r="D10" s="5">
        <f>SUMPRODUCT((C94:C115&lt;&gt;"")*1)</f>
        <v>6</v>
      </c>
    </row>
    <row r="11" spans="1:5">
      <c r="A11" s="67" t="s">
        <v>0</v>
      </c>
      <c r="B11" s="68"/>
      <c r="C11" s="69" t="s">
        <v>207</v>
      </c>
      <c r="D11" s="69"/>
    </row>
    <row r="13" spans="1:5">
      <c r="A13" s="63" t="s">
        <v>34</v>
      </c>
      <c r="B13" s="63"/>
      <c r="C13" s="63"/>
      <c r="D13" s="63"/>
      <c r="E13" s="63"/>
    </row>
    <row r="14" spans="1:5">
      <c r="A14" s="7" t="s">
        <v>9</v>
      </c>
      <c r="B14" s="7" t="s">
        <v>19</v>
      </c>
      <c r="C14" s="8" t="s">
        <v>2</v>
      </c>
      <c r="D14" s="7" t="s">
        <v>28</v>
      </c>
      <c r="E14" s="7" t="s">
        <v>3</v>
      </c>
    </row>
    <row r="15" spans="1:5">
      <c r="A15" s="63" t="s">
        <v>16</v>
      </c>
      <c r="B15" s="63"/>
      <c r="C15" s="63"/>
      <c r="D15" s="63"/>
      <c r="E15" s="63"/>
    </row>
    <row r="16" spans="1:5">
      <c r="A16" s="9" t="s">
        <v>39</v>
      </c>
      <c r="B16" s="9">
        <f>'07-01 (абс)'!C11</f>
        <v>1076158</v>
      </c>
      <c r="C16" s="7" t="str">
        <f t="shared" ref="C16:C57" si="0">IF(IF(ISNUMBER(B16),B16,0)=IF(ISNUMBER(D16),D16,0),"","&lt;&gt;")</f>
        <v/>
      </c>
      <c r="D16" s="9">
        <f>SUM('07-01 (абс)'!C13:C24)</f>
        <v>1076158</v>
      </c>
      <c r="E16" s="9" t="s">
        <v>52</v>
      </c>
    </row>
    <row r="17" spans="1:5">
      <c r="A17" s="9" t="s">
        <v>40</v>
      </c>
      <c r="B17" s="9">
        <f>'07-01 (абс)'!D11</f>
        <v>675228</v>
      </c>
      <c r="C17" s="7" t="str">
        <f t="shared" si="0"/>
        <v/>
      </c>
      <c r="D17" s="9">
        <f>SUM('07-01 (абс)'!D13:D24)</f>
        <v>675228</v>
      </c>
      <c r="E17" s="9" t="s">
        <v>52</v>
      </c>
    </row>
    <row r="18" spans="1:5">
      <c r="A18" s="9" t="s">
        <v>41</v>
      </c>
      <c r="B18" s="9">
        <f>'07-01 (абс)'!E11</f>
        <v>617046</v>
      </c>
      <c r="C18" s="7" t="str">
        <f t="shared" si="0"/>
        <v/>
      </c>
      <c r="D18" s="9">
        <f>SUM('07-01 (абс)'!E13:E24)</f>
        <v>617046</v>
      </c>
      <c r="E18" s="9" t="s">
        <v>52</v>
      </c>
    </row>
    <row r="19" spans="1:5">
      <c r="A19" s="9" t="s">
        <v>42</v>
      </c>
      <c r="B19" s="9">
        <f>'07-01 (абс)'!F11</f>
        <v>58936</v>
      </c>
      <c r="C19" s="7" t="str">
        <f t="shared" si="0"/>
        <v/>
      </c>
      <c r="D19" s="9">
        <f>SUM('07-01 (абс)'!F13:F24)</f>
        <v>58936</v>
      </c>
      <c r="E19" s="9" t="s">
        <v>52</v>
      </c>
    </row>
    <row r="20" spans="1:5">
      <c r="A20" s="9" t="s">
        <v>43</v>
      </c>
      <c r="B20" s="9">
        <f>'07-01 (абс)'!G11</f>
        <v>58182</v>
      </c>
      <c r="C20" s="7" t="str">
        <f t="shared" si="0"/>
        <v/>
      </c>
      <c r="D20" s="9">
        <f>SUM('07-01 (абс)'!G13:G24)</f>
        <v>58182</v>
      </c>
      <c r="E20" s="9" t="s">
        <v>52</v>
      </c>
    </row>
    <row r="21" spans="1:5">
      <c r="A21" s="9" t="s">
        <v>44</v>
      </c>
      <c r="B21" s="9">
        <f>'07-01 (абс)'!H11</f>
        <v>5094</v>
      </c>
      <c r="C21" s="7" t="str">
        <f t="shared" si="0"/>
        <v/>
      </c>
      <c r="D21" s="9">
        <f>SUM('07-01 (абс)'!H13:H24)</f>
        <v>5094</v>
      </c>
      <c r="E21" s="9" t="s">
        <v>52</v>
      </c>
    </row>
    <row r="22" spans="1:5">
      <c r="A22" s="9" t="s">
        <v>45</v>
      </c>
      <c r="B22" s="9">
        <f>'07-01 (абс)'!I11</f>
        <v>361980</v>
      </c>
      <c r="C22" s="7" t="str">
        <f t="shared" si="0"/>
        <v/>
      </c>
      <c r="D22" s="9">
        <f>SUM('07-01 (абс)'!I13:I24)</f>
        <v>361980</v>
      </c>
      <c r="E22" s="9" t="s">
        <v>52</v>
      </c>
    </row>
    <row r="23" spans="1:5">
      <c r="A23" s="9" t="s">
        <v>46</v>
      </c>
      <c r="B23" s="9">
        <f>'07-01 (абс)'!J11</f>
        <v>22204</v>
      </c>
      <c r="C23" s="7" t="str">
        <f t="shared" si="0"/>
        <v/>
      </c>
      <c r="D23" s="9">
        <f>SUM('07-01 (абс)'!J13:J24)</f>
        <v>22204</v>
      </c>
      <c r="E23" s="9" t="s">
        <v>52</v>
      </c>
    </row>
    <row r="24" spans="1:5">
      <c r="A24" s="9" t="s">
        <v>47</v>
      </c>
      <c r="B24" s="9">
        <f>'07-01 (абс)'!K11</f>
        <v>220460</v>
      </c>
      <c r="C24" s="7" t="str">
        <f t="shared" si="0"/>
        <v/>
      </c>
      <c r="D24" s="9">
        <f>SUM('07-01 (абс)'!K13:K24)</f>
        <v>220460</v>
      </c>
      <c r="E24" s="9" t="s">
        <v>52</v>
      </c>
    </row>
    <row r="25" spans="1:5">
      <c r="A25" s="9" t="s">
        <v>48</v>
      </c>
      <c r="B25" s="9">
        <f>'07-01 (абс)'!L11</f>
        <v>21395</v>
      </c>
      <c r="C25" s="7" t="str">
        <f t="shared" si="0"/>
        <v/>
      </c>
      <c r="D25" s="9">
        <f>SUM('07-01 (абс)'!L13:L24)</f>
        <v>21395</v>
      </c>
      <c r="E25" s="9" t="s">
        <v>52</v>
      </c>
    </row>
    <row r="26" spans="1:5">
      <c r="A26" s="9" t="s">
        <v>49</v>
      </c>
      <c r="B26" s="9">
        <f>'07-01 (абс)'!M11</f>
        <v>26431</v>
      </c>
      <c r="C26" s="7" t="str">
        <f t="shared" si="0"/>
        <v/>
      </c>
      <c r="D26" s="9">
        <f>SUM('07-01 (абс)'!M13:M24)</f>
        <v>26431</v>
      </c>
      <c r="E26" s="9" t="s">
        <v>52</v>
      </c>
    </row>
    <row r="27" spans="1:5">
      <c r="A27" s="9" t="s">
        <v>50</v>
      </c>
      <c r="B27" s="9">
        <f>'07-01 (абс)'!N11</f>
        <v>71490</v>
      </c>
      <c r="C27" s="7" t="str">
        <f t="shared" si="0"/>
        <v/>
      </c>
      <c r="D27" s="9">
        <f>SUM('07-01 (абс)'!N13:N24)</f>
        <v>71490</v>
      </c>
      <c r="E27" s="9" t="s">
        <v>52</v>
      </c>
    </row>
    <row r="28" spans="1:5">
      <c r="A28" s="9" t="s">
        <v>51</v>
      </c>
      <c r="B28" s="9">
        <f>'07-01 (абс)'!O11</f>
        <v>38950</v>
      </c>
      <c r="C28" s="7" t="str">
        <f t="shared" si="0"/>
        <v/>
      </c>
      <c r="D28" s="9">
        <f>SUM('07-01 (абс)'!O13:O24)</f>
        <v>38950</v>
      </c>
      <c r="E28" s="9" t="s">
        <v>52</v>
      </c>
    </row>
    <row r="29" spans="1:5">
      <c r="A29" s="9" t="s">
        <v>53</v>
      </c>
      <c r="B29" s="9">
        <f>'07-01 (абс)'!C28</f>
        <v>983276</v>
      </c>
      <c r="C29" s="7" t="str">
        <f t="shared" si="0"/>
        <v/>
      </c>
      <c r="D29" s="9">
        <f>SUM('07-01 (абс)'!C13:C22)</f>
        <v>983276</v>
      </c>
      <c r="E29" s="9" t="s">
        <v>66</v>
      </c>
    </row>
    <row r="30" spans="1:5">
      <c r="A30" s="9" t="s">
        <v>54</v>
      </c>
      <c r="B30" s="9">
        <f>'07-01 (абс)'!D28</f>
        <v>669252</v>
      </c>
      <c r="C30" s="7" t="str">
        <f t="shared" si="0"/>
        <v/>
      </c>
      <c r="D30" s="9">
        <f>SUM('07-01 (абс)'!D13:D22)</f>
        <v>669252</v>
      </c>
      <c r="E30" s="9" t="s">
        <v>66</v>
      </c>
    </row>
    <row r="31" spans="1:5">
      <c r="A31" s="9" t="s">
        <v>55</v>
      </c>
      <c r="B31" s="9">
        <f>'07-01 (абс)'!E28</f>
        <v>611418</v>
      </c>
      <c r="C31" s="7" t="str">
        <f t="shared" si="0"/>
        <v/>
      </c>
      <c r="D31" s="9">
        <f>SUM('07-01 (абс)'!E13:E22)</f>
        <v>611418</v>
      </c>
      <c r="E31" s="9" t="s">
        <v>66</v>
      </c>
    </row>
    <row r="32" spans="1:5">
      <c r="A32" s="9" t="s">
        <v>56</v>
      </c>
      <c r="B32" s="9">
        <f>'07-01 (абс)'!F28</f>
        <v>53310</v>
      </c>
      <c r="C32" s="7" t="str">
        <f t="shared" si="0"/>
        <v/>
      </c>
      <c r="D32" s="9">
        <f>SUM('07-01 (абс)'!F13:F22)</f>
        <v>53310</v>
      </c>
      <c r="E32" s="9" t="s">
        <v>66</v>
      </c>
    </row>
    <row r="33" spans="1:5">
      <c r="A33" s="9" t="s">
        <v>57</v>
      </c>
      <c r="B33" s="9">
        <f>'07-01 (абс)'!G28</f>
        <v>57834</v>
      </c>
      <c r="C33" s="7" t="str">
        <f t="shared" si="0"/>
        <v/>
      </c>
      <c r="D33" s="9">
        <f>SUM('07-01 (абс)'!G13:G22)</f>
        <v>57834</v>
      </c>
      <c r="E33" s="9" t="s">
        <v>66</v>
      </c>
    </row>
    <row r="34" spans="1:5">
      <c r="A34" s="9" t="s">
        <v>58</v>
      </c>
      <c r="B34" s="9">
        <f>'07-01 (абс)'!H28</f>
        <v>4746</v>
      </c>
      <c r="C34" s="7" t="str">
        <f t="shared" si="0"/>
        <v/>
      </c>
      <c r="D34" s="9">
        <f>SUM('07-01 (абс)'!H13:H22)</f>
        <v>4746</v>
      </c>
      <c r="E34" s="9" t="s">
        <v>66</v>
      </c>
    </row>
    <row r="35" spans="1:5">
      <c r="A35" s="9" t="s">
        <v>59</v>
      </c>
      <c r="B35" s="9">
        <f>'07-01 (абс)'!I28</f>
        <v>279886</v>
      </c>
      <c r="C35" s="7" t="str">
        <f t="shared" si="0"/>
        <v/>
      </c>
      <c r="D35" s="9">
        <f>SUM('07-01 (абс)'!I13:I22)</f>
        <v>279886</v>
      </c>
      <c r="E35" s="9" t="s">
        <v>66</v>
      </c>
    </row>
    <row r="36" spans="1:5">
      <c r="A36" s="9" t="s">
        <v>60</v>
      </c>
      <c r="B36" s="9">
        <f>'07-01 (абс)'!J28</f>
        <v>22204</v>
      </c>
      <c r="C36" s="7" t="str">
        <f t="shared" si="0"/>
        <v/>
      </c>
      <c r="D36" s="9">
        <f>SUM('07-01 (абс)'!J13:J22)</f>
        <v>22204</v>
      </c>
      <c r="E36" s="9" t="s">
        <v>66</v>
      </c>
    </row>
    <row r="37" spans="1:5">
      <c r="A37" s="9" t="s">
        <v>61</v>
      </c>
      <c r="B37" s="9">
        <f>'07-01 (абс)'!K28</f>
        <v>138372</v>
      </c>
      <c r="C37" s="7" t="str">
        <f t="shared" si="0"/>
        <v/>
      </c>
      <c r="D37" s="9">
        <f>SUM('07-01 (абс)'!K13:K22)</f>
        <v>138372</v>
      </c>
      <c r="E37" s="9" t="s">
        <v>66</v>
      </c>
    </row>
    <row r="38" spans="1:5">
      <c r="A38" s="9" t="s">
        <v>62</v>
      </c>
      <c r="B38" s="9">
        <f>'07-01 (абс)'!L28</f>
        <v>21395</v>
      </c>
      <c r="C38" s="7" t="str">
        <f t="shared" si="0"/>
        <v/>
      </c>
      <c r="D38" s="9">
        <f>SUM('07-01 (абс)'!L13:L22)</f>
        <v>21395</v>
      </c>
      <c r="E38" s="9" t="s">
        <v>66</v>
      </c>
    </row>
    <row r="39" spans="1:5">
      <c r="A39" s="9" t="s">
        <v>63</v>
      </c>
      <c r="B39" s="9">
        <f>'07-01 (абс)'!M28</f>
        <v>26430</v>
      </c>
      <c r="C39" s="7" t="str">
        <f t="shared" si="0"/>
        <v/>
      </c>
      <c r="D39" s="9">
        <f>SUM('07-01 (абс)'!M13:M22)</f>
        <v>26430</v>
      </c>
      <c r="E39" s="9" t="s">
        <v>66</v>
      </c>
    </row>
    <row r="40" spans="1:5">
      <c r="A40" s="9" t="s">
        <v>64</v>
      </c>
      <c r="B40" s="9">
        <f>'07-01 (абс)'!N28</f>
        <v>71485</v>
      </c>
      <c r="C40" s="7" t="str">
        <f t="shared" si="0"/>
        <v/>
      </c>
      <c r="D40" s="9">
        <f>SUM('07-01 (абс)'!N13:N22)</f>
        <v>71485</v>
      </c>
      <c r="E40" s="9" t="s">
        <v>66</v>
      </c>
    </row>
    <row r="41" spans="1:5">
      <c r="A41" s="9" t="s">
        <v>65</v>
      </c>
      <c r="B41" s="9">
        <f>'07-01 (абс)'!O28</f>
        <v>34138</v>
      </c>
      <c r="C41" s="7" t="str">
        <f t="shared" si="0"/>
        <v/>
      </c>
      <c r="D41" s="9">
        <f>SUM('07-01 (абс)'!O13:O22)</f>
        <v>34138</v>
      </c>
      <c r="E41" s="9" t="s">
        <v>66</v>
      </c>
    </row>
    <row r="42" spans="1:5">
      <c r="A42" s="9" t="s">
        <v>67</v>
      </c>
      <c r="B42" s="9">
        <f>'07-01 (абс)'!C11</f>
        <v>1076158</v>
      </c>
      <c r="C42" s="7" t="str">
        <f t="shared" si="0"/>
        <v/>
      </c>
      <c r="D42" s="9">
        <f>SUM('07-01 (абс)'!D11,'07-01 (абс)'!I11,'07-01 (абс)'!O11)</f>
        <v>1076158</v>
      </c>
      <c r="E42" s="9" t="s">
        <v>68</v>
      </c>
    </row>
    <row r="43" spans="1:5">
      <c r="A43" s="9" t="s">
        <v>69</v>
      </c>
      <c r="B43" s="9">
        <f>'07-01 (абс)'!C13</f>
        <v>77341</v>
      </c>
      <c r="C43" s="7" t="str">
        <f t="shared" si="0"/>
        <v/>
      </c>
      <c r="D43" s="9">
        <f>SUM('07-01 (абс)'!D13,'07-01 (абс)'!I13,'07-01 (абс)'!O13)</f>
        <v>77341</v>
      </c>
      <c r="E43" s="9" t="s">
        <v>68</v>
      </c>
    </row>
    <row r="44" spans="1:5">
      <c r="A44" s="9" t="s">
        <v>70</v>
      </c>
      <c r="B44" s="9">
        <f>'07-01 (абс)'!C14</f>
        <v>107221</v>
      </c>
      <c r="C44" s="7" t="str">
        <f t="shared" si="0"/>
        <v/>
      </c>
      <c r="D44" s="9">
        <f>SUM('07-01 (абс)'!D14,'07-01 (абс)'!I14,'07-01 (абс)'!O14)</f>
        <v>107221</v>
      </c>
      <c r="E44" s="9" t="s">
        <v>68</v>
      </c>
    </row>
    <row r="45" spans="1:5">
      <c r="A45" s="9" t="s">
        <v>71</v>
      </c>
      <c r="B45" s="9">
        <f>'07-01 (абс)'!C15</f>
        <v>103087</v>
      </c>
      <c r="C45" s="7" t="str">
        <f t="shared" si="0"/>
        <v/>
      </c>
      <c r="D45" s="9">
        <f>SUM('07-01 (абс)'!D15,'07-01 (абс)'!I15,'07-01 (абс)'!O15)</f>
        <v>103087</v>
      </c>
      <c r="E45" s="9" t="s">
        <v>68</v>
      </c>
    </row>
    <row r="46" spans="1:5">
      <c r="A46" s="9" t="s">
        <v>72</v>
      </c>
      <c r="B46" s="9">
        <f>'07-01 (абс)'!C16</f>
        <v>96293</v>
      </c>
      <c r="C46" s="7" t="str">
        <f t="shared" si="0"/>
        <v/>
      </c>
      <c r="D46" s="9">
        <f>SUM('07-01 (абс)'!D16,'07-01 (абс)'!I16,'07-01 (абс)'!O16)</f>
        <v>96293</v>
      </c>
      <c r="E46" s="9" t="s">
        <v>68</v>
      </c>
    </row>
    <row r="47" spans="1:5">
      <c r="A47" s="9" t="s">
        <v>73</v>
      </c>
      <c r="B47" s="9">
        <f>'07-01 (абс)'!C17</f>
        <v>92810</v>
      </c>
      <c r="C47" s="7" t="str">
        <f t="shared" si="0"/>
        <v/>
      </c>
      <c r="D47" s="9">
        <f>SUM('07-01 (абс)'!D17,'07-01 (абс)'!I17,'07-01 (абс)'!O17)</f>
        <v>92810</v>
      </c>
      <c r="E47" s="9" t="s">
        <v>68</v>
      </c>
    </row>
    <row r="48" spans="1:5">
      <c r="A48" s="9" t="s">
        <v>74</v>
      </c>
      <c r="B48" s="9">
        <f>'07-01 (абс)'!C18</f>
        <v>89626</v>
      </c>
      <c r="C48" s="7" t="str">
        <f t="shared" si="0"/>
        <v/>
      </c>
      <c r="D48" s="9">
        <f>SUM('07-01 (абс)'!D18,'07-01 (абс)'!I18,'07-01 (абс)'!O18)</f>
        <v>89626</v>
      </c>
      <c r="E48" s="9" t="s">
        <v>68</v>
      </c>
    </row>
    <row r="49" spans="1:5">
      <c r="A49" s="9" t="s">
        <v>75</v>
      </c>
      <c r="B49" s="9">
        <f>'07-01 (абс)'!C19</f>
        <v>105533</v>
      </c>
      <c r="C49" s="7" t="str">
        <f t="shared" si="0"/>
        <v/>
      </c>
      <c r="D49" s="9">
        <f>SUM('07-01 (абс)'!D19,'07-01 (абс)'!I19,'07-01 (абс)'!O19)</f>
        <v>105533</v>
      </c>
      <c r="E49" s="9" t="s">
        <v>68</v>
      </c>
    </row>
    <row r="50" spans="1:5">
      <c r="A50" s="9" t="s">
        <v>76</v>
      </c>
      <c r="B50" s="9">
        <f>'07-01 (абс)'!C20</f>
        <v>116491</v>
      </c>
      <c r="C50" s="7" t="str">
        <f t="shared" si="0"/>
        <v/>
      </c>
      <c r="D50" s="9">
        <f>SUM('07-01 (абс)'!D20,'07-01 (абс)'!I20,'07-01 (абс)'!O20)</f>
        <v>116491</v>
      </c>
      <c r="E50" s="9" t="s">
        <v>68</v>
      </c>
    </row>
    <row r="51" spans="1:5">
      <c r="A51" s="9" t="s">
        <v>77</v>
      </c>
      <c r="B51" s="9">
        <f>'07-01 (абс)'!C21</f>
        <v>105698</v>
      </c>
      <c r="C51" s="7" t="str">
        <f t="shared" si="0"/>
        <v/>
      </c>
      <c r="D51" s="9">
        <f>SUM('07-01 (абс)'!D21,'07-01 (абс)'!I21,'07-01 (абс)'!O21)</f>
        <v>105698</v>
      </c>
      <c r="E51" s="9" t="s">
        <v>68</v>
      </c>
    </row>
    <row r="52" spans="1:5">
      <c r="A52" s="9" t="s">
        <v>78</v>
      </c>
      <c r="B52" s="9">
        <f>'07-01 (абс)'!C22</f>
        <v>89176</v>
      </c>
      <c r="C52" s="7" t="str">
        <f t="shared" si="0"/>
        <v/>
      </c>
      <c r="D52" s="9">
        <f>SUM('07-01 (абс)'!D22,'07-01 (абс)'!I22,'07-01 (абс)'!O22)</f>
        <v>89176</v>
      </c>
      <c r="E52" s="9" t="s">
        <v>68</v>
      </c>
    </row>
    <row r="53" spans="1:5">
      <c r="A53" s="9" t="s">
        <v>79</v>
      </c>
      <c r="B53" s="9">
        <f>'07-01 (абс)'!C23</f>
        <v>45751</v>
      </c>
      <c r="C53" s="7" t="str">
        <f t="shared" si="0"/>
        <v/>
      </c>
      <c r="D53" s="9">
        <f>SUM('07-01 (абс)'!D23,'07-01 (абс)'!I23,'07-01 (абс)'!O23)</f>
        <v>45751</v>
      </c>
      <c r="E53" s="9" t="s">
        <v>68</v>
      </c>
    </row>
    <row r="54" spans="1:5">
      <c r="A54" s="9" t="s">
        <v>80</v>
      </c>
      <c r="B54" s="9">
        <f>'07-01 (абс)'!C24</f>
        <v>47131</v>
      </c>
      <c r="C54" s="7" t="str">
        <f t="shared" si="0"/>
        <v/>
      </c>
      <c r="D54" s="9">
        <f>SUM('07-01 (абс)'!D24,'07-01 (абс)'!I24,'07-01 (абс)'!O24)</f>
        <v>47131</v>
      </c>
      <c r="E54" s="9" t="s">
        <v>68</v>
      </c>
    </row>
    <row r="55" spans="1:5">
      <c r="A55" s="9" t="s">
        <v>81</v>
      </c>
      <c r="B55" s="9">
        <f>'07-01 (абс)'!C26</f>
        <v>820483</v>
      </c>
      <c r="C55" s="7" t="str">
        <f t="shared" si="0"/>
        <v/>
      </c>
      <c r="D55" s="9">
        <f>SUM('07-01 (абс)'!D26,'07-01 (абс)'!I26,'07-01 (абс)'!O26)</f>
        <v>820483</v>
      </c>
      <c r="E55" s="9" t="s">
        <v>68</v>
      </c>
    </row>
    <row r="56" spans="1:5">
      <c r="A56" s="9" t="s">
        <v>82</v>
      </c>
      <c r="B56" s="9">
        <f>'07-01 (абс)'!C27</f>
        <v>274331</v>
      </c>
      <c r="C56" s="7" t="str">
        <f t="shared" si="0"/>
        <v/>
      </c>
      <c r="D56" s="9">
        <f>SUM('07-01 (абс)'!D27,'07-01 (абс)'!I27,'07-01 (абс)'!O27)</f>
        <v>274331</v>
      </c>
      <c r="E56" s="9" t="s">
        <v>68</v>
      </c>
    </row>
    <row r="57" spans="1:5">
      <c r="A57" s="9" t="s">
        <v>83</v>
      </c>
      <c r="B57" s="9">
        <f>'07-01 (абс)'!C28</f>
        <v>983276</v>
      </c>
      <c r="C57" s="7" t="str">
        <f t="shared" si="0"/>
        <v/>
      </c>
      <c r="D57" s="9">
        <f>SUM('07-01 (абс)'!D28,'07-01 (абс)'!I28,'07-01 (абс)'!O28)</f>
        <v>983276</v>
      </c>
      <c r="E57" s="9" t="s">
        <v>68</v>
      </c>
    </row>
    <row r="58" spans="1:5">
      <c r="A58" s="12" t="s">
        <v>84</v>
      </c>
      <c r="B58" s="12">
        <f>'07-01 (абс)'!C29</f>
        <v>41.2</v>
      </c>
      <c r="C58" s="12" t="str">
        <f>IF(IF(ISNUMBER(B58),B58,0)=IF(ISNUMBER(D58),D58,0),"","")</f>
        <v/>
      </c>
      <c r="D58" s="12">
        <f>SUM('07-01 (абс)'!D29,'07-01 (абс)'!I29,'07-01 (абс)'!O29)</f>
        <v>124.1</v>
      </c>
      <c r="E58" s="12" t="s">
        <v>68</v>
      </c>
    </row>
    <row r="59" spans="1:5">
      <c r="A59" s="9" t="s">
        <v>85</v>
      </c>
      <c r="B59" s="9">
        <f>'07-01 (абс)'!D11</f>
        <v>675228</v>
      </c>
      <c r="C59" s="7" t="str">
        <f t="shared" ref="C59:C74" si="1">IF(IF(ISNUMBER(B59),B59,0)=IF(ISNUMBER(D59),D59,0),"","&lt;&gt;")</f>
        <v/>
      </c>
      <c r="D59" s="9">
        <f>SUM('07-01 (абс)'!E11,'07-01 (абс)'!G11)</f>
        <v>675228</v>
      </c>
      <c r="E59" s="9" t="s">
        <v>86</v>
      </c>
    </row>
    <row r="60" spans="1:5">
      <c r="A60" s="9" t="s">
        <v>87</v>
      </c>
      <c r="B60" s="9">
        <f>'07-01 (абс)'!D13</f>
        <v>12552</v>
      </c>
      <c r="C60" s="7" t="str">
        <f t="shared" si="1"/>
        <v/>
      </c>
      <c r="D60" s="9">
        <f>SUM('07-01 (абс)'!E13,'07-01 (абс)'!G13)</f>
        <v>12552</v>
      </c>
      <c r="E60" s="9" t="s">
        <v>86</v>
      </c>
    </row>
    <row r="61" spans="1:5">
      <c r="A61" s="9" t="s">
        <v>88</v>
      </c>
      <c r="B61" s="9">
        <f>'07-01 (абс)'!D14</f>
        <v>77667</v>
      </c>
      <c r="C61" s="7" t="str">
        <f t="shared" si="1"/>
        <v/>
      </c>
      <c r="D61" s="9">
        <f>SUM('07-01 (абс)'!E14,'07-01 (абс)'!G14)</f>
        <v>77667</v>
      </c>
      <c r="E61" s="9" t="s">
        <v>86</v>
      </c>
    </row>
    <row r="62" spans="1:5">
      <c r="A62" s="9" t="s">
        <v>89</v>
      </c>
      <c r="B62" s="9">
        <f>'07-01 (абс)'!D15</f>
        <v>85902</v>
      </c>
      <c r="C62" s="7" t="str">
        <f t="shared" si="1"/>
        <v/>
      </c>
      <c r="D62" s="9">
        <f>SUM('07-01 (абс)'!E15,'07-01 (абс)'!G15)</f>
        <v>85902</v>
      </c>
      <c r="E62" s="9" t="s">
        <v>86</v>
      </c>
    </row>
    <row r="63" spans="1:5">
      <c r="A63" s="9" t="s">
        <v>90</v>
      </c>
      <c r="B63" s="9">
        <f>'07-01 (абс)'!D16</f>
        <v>81228</v>
      </c>
      <c r="C63" s="7" t="str">
        <f t="shared" si="1"/>
        <v/>
      </c>
      <c r="D63" s="9">
        <f>SUM('07-01 (абс)'!E16,'07-01 (абс)'!G16)</f>
        <v>81228</v>
      </c>
      <c r="E63" s="9" t="s">
        <v>86</v>
      </c>
    </row>
    <row r="64" spans="1:5">
      <c r="A64" s="9" t="s">
        <v>91</v>
      </c>
      <c r="B64" s="9">
        <f>'07-01 (абс)'!D17</f>
        <v>79996</v>
      </c>
      <c r="C64" s="7" t="str">
        <f t="shared" si="1"/>
        <v/>
      </c>
      <c r="D64" s="9">
        <f>SUM('07-01 (абс)'!E17,'07-01 (абс)'!G17)</f>
        <v>79996</v>
      </c>
      <c r="E64" s="9" t="s">
        <v>86</v>
      </c>
    </row>
    <row r="65" spans="1:5">
      <c r="A65" s="9" t="s">
        <v>92</v>
      </c>
      <c r="B65" s="9">
        <f>'07-01 (абс)'!D18</f>
        <v>77729</v>
      </c>
      <c r="C65" s="7" t="str">
        <f t="shared" si="1"/>
        <v/>
      </c>
      <c r="D65" s="9">
        <f>SUM('07-01 (абс)'!E18,'07-01 (абс)'!G18)</f>
        <v>77729</v>
      </c>
      <c r="E65" s="9" t="s">
        <v>86</v>
      </c>
    </row>
    <row r="66" spans="1:5">
      <c r="A66" s="9" t="s">
        <v>93</v>
      </c>
      <c r="B66" s="9">
        <f>'07-01 (абс)'!D19</f>
        <v>89316</v>
      </c>
      <c r="C66" s="7" t="str">
        <f t="shared" si="1"/>
        <v/>
      </c>
      <c r="D66" s="9">
        <f>SUM('07-01 (абс)'!E19,'07-01 (абс)'!G19)</f>
        <v>89316</v>
      </c>
      <c r="E66" s="9" t="s">
        <v>86</v>
      </c>
    </row>
    <row r="67" spans="1:5">
      <c r="A67" s="9" t="s">
        <v>94</v>
      </c>
      <c r="B67" s="9">
        <f>'07-01 (абс)'!D20</f>
        <v>90969</v>
      </c>
      <c r="C67" s="7" t="str">
        <f t="shared" si="1"/>
        <v/>
      </c>
      <c r="D67" s="9">
        <f>SUM('07-01 (абс)'!E20,'07-01 (абс)'!G20)</f>
        <v>90969</v>
      </c>
      <c r="E67" s="9" t="s">
        <v>86</v>
      </c>
    </row>
    <row r="68" spans="1:5">
      <c r="A68" s="9" t="s">
        <v>95</v>
      </c>
      <c r="B68" s="9">
        <f>'07-01 (абс)'!D21</f>
        <v>53744</v>
      </c>
      <c r="C68" s="7" t="str">
        <f t="shared" si="1"/>
        <v/>
      </c>
      <c r="D68" s="9">
        <f>SUM('07-01 (абс)'!E21,'07-01 (абс)'!G21)</f>
        <v>53744</v>
      </c>
      <c r="E68" s="9" t="s">
        <v>86</v>
      </c>
    </row>
    <row r="69" spans="1:5">
      <c r="A69" s="9" t="s">
        <v>96</v>
      </c>
      <c r="B69" s="9">
        <f>'07-01 (абс)'!D22</f>
        <v>20149</v>
      </c>
      <c r="C69" s="7" t="str">
        <f t="shared" si="1"/>
        <v/>
      </c>
      <c r="D69" s="9">
        <f>SUM('07-01 (абс)'!E22,'07-01 (абс)'!G22)</f>
        <v>20149</v>
      </c>
      <c r="E69" s="9" t="s">
        <v>86</v>
      </c>
    </row>
    <row r="70" spans="1:5">
      <c r="A70" s="9" t="s">
        <v>97</v>
      </c>
      <c r="B70" s="9">
        <f>'07-01 (абс)'!D23</f>
        <v>4136</v>
      </c>
      <c r="C70" s="7" t="str">
        <f t="shared" si="1"/>
        <v/>
      </c>
      <c r="D70" s="9">
        <f>SUM('07-01 (абс)'!E23,'07-01 (абс)'!G23)</f>
        <v>4136</v>
      </c>
      <c r="E70" s="9" t="s">
        <v>86</v>
      </c>
    </row>
    <row r="71" spans="1:5">
      <c r="A71" s="9" t="s">
        <v>98</v>
      </c>
      <c r="B71" s="9">
        <f>'07-01 (абс)'!D24</f>
        <v>1840</v>
      </c>
      <c r="C71" s="7" t="str">
        <f t="shared" si="1"/>
        <v/>
      </c>
      <c r="D71" s="9">
        <f>SUM('07-01 (абс)'!E24,'07-01 (абс)'!G24)</f>
        <v>1840</v>
      </c>
      <c r="E71" s="9" t="s">
        <v>86</v>
      </c>
    </row>
    <row r="72" spans="1:5">
      <c r="A72" s="9" t="s">
        <v>99</v>
      </c>
      <c r="B72" s="9">
        <f>'07-01 (абс)'!D26</f>
        <v>626505</v>
      </c>
      <c r="C72" s="7" t="str">
        <f t="shared" si="1"/>
        <v/>
      </c>
      <c r="D72" s="9">
        <f>SUM('07-01 (абс)'!E26,'07-01 (абс)'!G26)</f>
        <v>626505</v>
      </c>
      <c r="E72" s="9" t="s">
        <v>86</v>
      </c>
    </row>
    <row r="73" spans="1:5">
      <c r="A73" s="9" t="s">
        <v>100</v>
      </c>
      <c r="B73" s="9">
        <f>'07-01 (абс)'!D27</f>
        <v>175950</v>
      </c>
      <c r="C73" s="7" t="str">
        <f t="shared" si="1"/>
        <v/>
      </c>
      <c r="D73" s="9">
        <f>SUM('07-01 (абс)'!E27,'07-01 (абс)'!G27)</f>
        <v>175950</v>
      </c>
      <c r="E73" s="9" t="s">
        <v>86</v>
      </c>
    </row>
    <row r="74" spans="1:5">
      <c r="A74" s="9" t="s">
        <v>101</v>
      </c>
      <c r="B74" s="9">
        <f>'07-01 (абс)'!D28</f>
        <v>669252</v>
      </c>
      <c r="C74" s="7" t="str">
        <f t="shared" si="1"/>
        <v/>
      </c>
      <c r="D74" s="9">
        <f>SUM('07-01 (абс)'!E28,'07-01 (абс)'!G28)</f>
        <v>669252</v>
      </c>
      <c r="E74" s="9" t="s">
        <v>86</v>
      </c>
    </row>
    <row r="75" spans="1:5">
      <c r="A75" s="12" t="s">
        <v>102</v>
      </c>
      <c r="B75" s="12">
        <f>'07-01 (абс)'!D29</f>
        <v>40.1</v>
      </c>
      <c r="C75" s="12" t="str">
        <f>IF(IF(ISNUMBER(B75),B75,0)=IF(ISNUMBER(D75),D75,0),"","")</f>
        <v/>
      </c>
      <c r="D75" s="12">
        <f>SUM('07-01 (абс)'!E29,'07-01 (абс)'!G29)</f>
        <v>77.5</v>
      </c>
      <c r="E75" s="12" t="s">
        <v>86</v>
      </c>
    </row>
    <row r="76" spans="1:5">
      <c r="A76" s="9" t="s">
        <v>103</v>
      </c>
      <c r="B76" s="9">
        <f>'07-01 (абс)'!I11</f>
        <v>361980</v>
      </c>
      <c r="C76" s="7" t="str">
        <f t="shared" ref="C76:C91" si="2">IF(IF(ISNUMBER(B76),B76,0)=IF(ISNUMBER(D76),D76,0),"","&lt;&gt;")</f>
        <v/>
      </c>
      <c r="D76" s="9">
        <f>SUM('07-01 (абс)'!J11:N11)</f>
        <v>361980</v>
      </c>
      <c r="E76" s="9" t="s">
        <v>104</v>
      </c>
    </row>
    <row r="77" spans="1:5">
      <c r="A77" s="9" t="s">
        <v>105</v>
      </c>
      <c r="B77" s="9">
        <f>'07-01 (абс)'!I13</f>
        <v>58693</v>
      </c>
      <c r="C77" s="7" t="str">
        <f t="shared" si="2"/>
        <v/>
      </c>
      <c r="D77" s="9">
        <f>SUM('07-01 (абс)'!J13:N13)</f>
        <v>58693</v>
      </c>
      <c r="E77" s="9" t="s">
        <v>104</v>
      </c>
    </row>
    <row r="78" spans="1:5">
      <c r="A78" s="9" t="s">
        <v>106</v>
      </c>
      <c r="B78" s="9">
        <f>'07-01 (абс)'!I14</f>
        <v>25659</v>
      </c>
      <c r="C78" s="7" t="str">
        <f t="shared" si="2"/>
        <v/>
      </c>
      <c r="D78" s="9">
        <f>SUM('07-01 (абс)'!J14:N14)</f>
        <v>25659</v>
      </c>
      <c r="E78" s="9" t="s">
        <v>104</v>
      </c>
    </row>
    <row r="79" spans="1:5">
      <c r="A79" s="9" t="s">
        <v>107</v>
      </c>
      <c r="B79" s="9">
        <f>'07-01 (абс)'!I15</f>
        <v>13629</v>
      </c>
      <c r="C79" s="7" t="str">
        <f t="shared" si="2"/>
        <v/>
      </c>
      <c r="D79" s="9">
        <f>SUM('07-01 (абс)'!J15:N15)</f>
        <v>13629</v>
      </c>
      <c r="E79" s="9" t="s">
        <v>104</v>
      </c>
    </row>
    <row r="80" spans="1:5">
      <c r="A80" s="9" t="s">
        <v>108</v>
      </c>
      <c r="B80" s="9">
        <f>'07-01 (абс)'!I16</f>
        <v>11870</v>
      </c>
      <c r="C80" s="7" t="str">
        <f t="shared" si="2"/>
        <v/>
      </c>
      <c r="D80" s="9">
        <f>SUM('07-01 (абс)'!J16:N16)</f>
        <v>11870</v>
      </c>
      <c r="E80" s="9" t="s">
        <v>104</v>
      </c>
    </row>
    <row r="81" spans="1:5">
      <c r="A81" s="9" t="s">
        <v>109</v>
      </c>
      <c r="B81" s="9">
        <f>'07-01 (абс)'!I17</f>
        <v>9977</v>
      </c>
      <c r="C81" s="7" t="str">
        <f t="shared" si="2"/>
        <v/>
      </c>
      <c r="D81" s="9">
        <f>SUM('07-01 (абс)'!J17:N17)</f>
        <v>9977</v>
      </c>
      <c r="E81" s="9" t="s">
        <v>104</v>
      </c>
    </row>
    <row r="82" spans="1:5">
      <c r="A82" s="9" t="s">
        <v>110</v>
      </c>
      <c r="B82" s="9">
        <f>'07-01 (абс)'!I18</f>
        <v>9399</v>
      </c>
      <c r="C82" s="7" t="str">
        <f t="shared" si="2"/>
        <v/>
      </c>
      <c r="D82" s="9">
        <f>SUM('07-01 (абс)'!J18:N18)</f>
        <v>9399</v>
      </c>
      <c r="E82" s="9" t="s">
        <v>104</v>
      </c>
    </row>
    <row r="83" spans="1:5">
      <c r="A83" s="9" t="s">
        <v>111</v>
      </c>
      <c r="B83" s="9">
        <f>'07-01 (абс)'!I19</f>
        <v>13375</v>
      </c>
      <c r="C83" s="7" t="str">
        <f t="shared" si="2"/>
        <v/>
      </c>
      <c r="D83" s="9">
        <f>SUM('07-01 (абс)'!J19:N19)</f>
        <v>13375</v>
      </c>
      <c r="E83" s="9" t="s">
        <v>104</v>
      </c>
    </row>
    <row r="84" spans="1:5">
      <c r="A84" s="9" t="s">
        <v>112</v>
      </c>
      <c r="B84" s="9">
        <f>'07-01 (абс)'!I20</f>
        <v>22539</v>
      </c>
      <c r="C84" s="7" t="str">
        <f t="shared" si="2"/>
        <v/>
      </c>
      <c r="D84" s="9">
        <f>SUM('07-01 (абс)'!J20:N20)</f>
        <v>22539</v>
      </c>
      <c r="E84" s="9" t="s">
        <v>104</v>
      </c>
    </row>
    <row r="85" spans="1:5">
      <c r="A85" s="9" t="s">
        <v>113</v>
      </c>
      <c r="B85" s="9">
        <f>'07-01 (абс)'!I21</f>
        <v>48859</v>
      </c>
      <c r="C85" s="7" t="str">
        <f t="shared" si="2"/>
        <v/>
      </c>
      <c r="D85" s="9">
        <f>SUM('07-01 (абс)'!J21:N21)</f>
        <v>48859</v>
      </c>
      <c r="E85" s="9" t="s">
        <v>104</v>
      </c>
    </row>
    <row r="86" spans="1:5">
      <c r="A86" s="9" t="s">
        <v>114</v>
      </c>
      <c r="B86" s="9">
        <f>'07-01 (абс)'!I22</f>
        <v>65886</v>
      </c>
      <c r="C86" s="7" t="str">
        <f t="shared" si="2"/>
        <v/>
      </c>
      <c r="D86" s="9">
        <f>SUM('07-01 (абс)'!J22:N22)</f>
        <v>65886</v>
      </c>
      <c r="E86" s="9" t="s">
        <v>104</v>
      </c>
    </row>
    <row r="87" spans="1:5">
      <c r="A87" s="9" t="s">
        <v>115</v>
      </c>
      <c r="B87" s="9">
        <f>'07-01 (абс)'!I23</f>
        <v>39846</v>
      </c>
      <c r="C87" s="7" t="str">
        <f t="shared" si="2"/>
        <v/>
      </c>
      <c r="D87" s="9">
        <f>SUM('07-01 (абс)'!J23:N23)</f>
        <v>39846</v>
      </c>
      <c r="E87" s="9" t="s">
        <v>104</v>
      </c>
    </row>
    <row r="88" spans="1:5">
      <c r="A88" s="9" t="s">
        <v>116</v>
      </c>
      <c r="B88" s="9">
        <f>'07-01 (абс)'!I24</f>
        <v>42248</v>
      </c>
      <c r="C88" s="7" t="str">
        <f t="shared" si="2"/>
        <v/>
      </c>
      <c r="D88" s="9">
        <f>SUM('07-01 (абс)'!J24:N24)</f>
        <v>42248</v>
      </c>
      <c r="E88" s="9" t="s">
        <v>104</v>
      </c>
    </row>
    <row r="89" spans="1:5">
      <c r="A89" s="9" t="s">
        <v>117</v>
      </c>
      <c r="B89" s="9">
        <f>'07-01 (абс)'!I26</f>
        <v>166544</v>
      </c>
      <c r="C89" s="7" t="str">
        <f t="shared" si="2"/>
        <v/>
      </c>
      <c r="D89" s="9">
        <f>SUM('07-01 (абс)'!J26:N26)</f>
        <v>166544</v>
      </c>
      <c r="E89" s="9" t="s">
        <v>104</v>
      </c>
    </row>
    <row r="90" spans="1:5">
      <c r="A90" s="9" t="s">
        <v>118</v>
      </c>
      <c r="B90" s="9">
        <f>'07-01 (абс)'!I27</f>
        <v>86554</v>
      </c>
      <c r="C90" s="7" t="str">
        <f t="shared" si="2"/>
        <v/>
      </c>
      <c r="D90" s="9">
        <f>SUM('07-01 (абс)'!J27:N27)</f>
        <v>86554</v>
      </c>
      <c r="E90" s="9" t="s">
        <v>104</v>
      </c>
    </row>
    <row r="91" spans="1:5">
      <c r="A91" s="9" t="s">
        <v>119</v>
      </c>
      <c r="B91" s="9">
        <f>'07-01 (абс)'!I28</f>
        <v>279886</v>
      </c>
      <c r="C91" s="7" t="str">
        <f t="shared" si="2"/>
        <v/>
      </c>
      <c r="D91" s="9">
        <f>SUM('07-01 (абс)'!J28:N28)</f>
        <v>279886</v>
      </c>
      <c r="E91" s="9" t="s">
        <v>104</v>
      </c>
    </row>
    <row r="92" spans="1:5">
      <c r="A92" s="12" t="s">
        <v>120</v>
      </c>
      <c r="B92" s="12">
        <f>'07-01 (абс)'!I29</f>
        <v>48.6</v>
      </c>
      <c r="C92" s="12" t="str">
        <f>IF(IF(ISNUMBER(B92),B92,0)=IF(ISNUMBER(D92),D92,0),"","")</f>
        <v/>
      </c>
      <c r="D92" s="12">
        <f>SUM('07-01 (абс)'!J29:N29)</f>
        <v>174.2</v>
      </c>
      <c r="E92" s="12" t="s">
        <v>104</v>
      </c>
    </row>
    <row r="93" spans="1:5">
      <c r="A93" s="63" t="s">
        <v>35</v>
      </c>
      <c r="B93" s="63"/>
      <c r="C93" s="63"/>
      <c r="D93" s="63"/>
      <c r="E93" s="63"/>
    </row>
    <row r="94" spans="1:5">
      <c r="A94" s="9" t="s">
        <v>167</v>
      </c>
      <c r="B94" s="9">
        <f>'07-01 (абс)'!C11</f>
        <v>1076158</v>
      </c>
      <c r="C94" s="7" t="str">
        <f t="shared" ref="C94:C115" si="3">IF(IF(ISNUMBER(B94),B94,0)=IF(ISNUMBER(D94),D94,0),"","&lt;&gt;")</f>
        <v>&lt;&gt;</v>
      </c>
      <c r="D94" s="9">
        <f>'@07-02 (абс)'!C17</f>
        <v>0</v>
      </c>
      <c r="E94" s="9" t="s">
        <v>173</v>
      </c>
    </row>
    <row r="95" spans="1:5">
      <c r="A95" s="9" t="s">
        <v>168</v>
      </c>
      <c r="B95" s="9">
        <f>'07-01 (абс)'!D11</f>
        <v>675228</v>
      </c>
      <c r="C95" s="7" t="str">
        <f t="shared" si="3"/>
        <v>&lt;&gt;</v>
      </c>
      <c r="D95" s="9">
        <f>'@07-02 (абс)'!C18</f>
        <v>0</v>
      </c>
      <c r="E95" s="9" t="s">
        <v>173</v>
      </c>
    </row>
    <row r="96" spans="1:5">
      <c r="A96" s="9" t="s">
        <v>169</v>
      </c>
      <c r="B96" s="9">
        <f>'07-01 (абс)'!E11</f>
        <v>617046</v>
      </c>
      <c r="C96" s="7" t="str">
        <f t="shared" si="3"/>
        <v>&lt;&gt;</v>
      </c>
      <c r="D96" s="9">
        <f>'@07-02 (абс)'!C20</f>
        <v>0</v>
      </c>
      <c r="E96" s="9" t="s">
        <v>173</v>
      </c>
    </row>
    <row r="97" spans="1:5">
      <c r="A97" s="9" t="s">
        <v>170</v>
      </c>
      <c r="B97" s="10">
        <f>'07-01 (абс)'!G11</f>
        <v>58182</v>
      </c>
      <c r="C97" s="7" t="str">
        <f t="shared" si="3"/>
        <v>&lt;&gt;</v>
      </c>
      <c r="D97" s="10">
        <f>'@07-02 (абс)'!C21</f>
        <v>0</v>
      </c>
      <c r="E97" s="9" t="s">
        <v>173</v>
      </c>
    </row>
    <row r="98" spans="1:5">
      <c r="A98" s="9" t="s">
        <v>171</v>
      </c>
      <c r="B98" s="10">
        <f>'07-01 (абс)'!I11</f>
        <v>361980</v>
      </c>
      <c r="C98" s="7" t="str">
        <f t="shared" si="3"/>
        <v>&lt;&gt;</v>
      </c>
      <c r="D98" s="10">
        <f>'@07-02 (абс)'!C22</f>
        <v>0</v>
      </c>
      <c r="E98" s="9" t="s">
        <v>173</v>
      </c>
    </row>
    <row r="99" spans="1:5">
      <c r="A99" s="9" t="s">
        <v>172</v>
      </c>
      <c r="B99" s="10">
        <f>'07-01 (абс)'!O11</f>
        <v>38950</v>
      </c>
      <c r="C99" s="7" t="str">
        <f t="shared" si="3"/>
        <v>&lt;&gt;</v>
      </c>
      <c r="D99" s="10">
        <f>'@07-02 (абс)'!C23</f>
        <v>0</v>
      </c>
      <c r="E99" s="9" t="s">
        <v>173</v>
      </c>
    </row>
    <row r="100" spans="1:5">
      <c r="A100" s="10" t="s">
        <v>186</v>
      </c>
      <c r="B100" s="10">
        <f>'07-01 (абс)'!E11</f>
        <v>617046</v>
      </c>
      <c r="C100" s="7" t="str">
        <f t="shared" si="3"/>
        <v/>
      </c>
      <c r="D100" s="10">
        <f>'@07-03 (абс)'!C10</f>
        <v>617046</v>
      </c>
      <c r="E100" s="10" t="s">
        <v>202</v>
      </c>
    </row>
    <row r="101" spans="1:5">
      <c r="A101" s="10" t="s">
        <v>187</v>
      </c>
      <c r="B101" s="10">
        <f>'07-01 (абс)'!E13</f>
        <v>7732</v>
      </c>
      <c r="C101" s="7" t="str">
        <f t="shared" si="3"/>
        <v/>
      </c>
      <c r="D101" s="10">
        <f>'@07-03 (абс)'!C12</f>
        <v>7732</v>
      </c>
      <c r="E101" s="10" t="s">
        <v>202</v>
      </c>
    </row>
    <row r="102" spans="1:5">
      <c r="A102" s="10" t="s">
        <v>188</v>
      </c>
      <c r="B102" s="10">
        <f>'07-01 (абс)'!E14</f>
        <v>66889</v>
      </c>
      <c r="C102" s="7" t="str">
        <f t="shared" si="3"/>
        <v/>
      </c>
      <c r="D102" s="10">
        <f>'@07-03 (абс)'!C13</f>
        <v>66889</v>
      </c>
      <c r="E102" s="10" t="s">
        <v>202</v>
      </c>
    </row>
    <row r="103" spans="1:5">
      <c r="A103" s="10" t="s">
        <v>189</v>
      </c>
      <c r="B103" s="10">
        <f>'07-01 (абс)'!E15</f>
        <v>79587</v>
      </c>
      <c r="C103" s="7" t="str">
        <f t="shared" si="3"/>
        <v/>
      </c>
      <c r="D103" s="10">
        <f>'@07-03 (абс)'!C14</f>
        <v>79587</v>
      </c>
      <c r="E103" s="10" t="s">
        <v>202</v>
      </c>
    </row>
    <row r="104" spans="1:5">
      <c r="A104" s="10" t="s">
        <v>190</v>
      </c>
      <c r="B104" s="10">
        <f>'07-01 (абс)'!E16</f>
        <v>75735</v>
      </c>
      <c r="C104" s="7" t="str">
        <f t="shared" si="3"/>
        <v/>
      </c>
      <c r="D104" s="10">
        <f>'@07-03 (абс)'!C15</f>
        <v>75735</v>
      </c>
      <c r="E104" s="10" t="s">
        <v>202</v>
      </c>
    </row>
    <row r="105" spans="1:5">
      <c r="A105" s="10" t="s">
        <v>191</v>
      </c>
      <c r="B105" s="10">
        <f>'07-01 (абс)'!E17</f>
        <v>74668</v>
      </c>
      <c r="C105" s="7" t="str">
        <f t="shared" si="3"/>
        <v/>
      </c>
      <c r="D105" s="10">
        <f>'@07-03 (абс)'!C16</f>
        <v>74668</v>
      </c>
      <c r="E105" s="10" t="s">
        <v>202</v>
      </c>
    </row>
    <row r="106" spans="1:5">
      <c r="A106" s="10" t="s">
        <v>192</v>
      </c>
      <c r="B106" s="10">
        <f>'07-01 (абс)'!E18</f>
        <v>72253</v>
      </c>
      <c r="C106" s="7" t="str">
        <f t="shared" si="3"/>
        <v/>
      </c>
      <c r="D106" s="10">
        <f>'@07-03 (абс)'!C17</f>
        <v>72253</v>
      </c>
      <c r="E106" s="10" t="s">
        <v>202</v>
      </c>
    </row>
    <row r="107" spans="1:5">
      <c r="A107" s="10" t="s">
        <v>193</v>
      </c>
      <c r="B107" s="10">
        <f>'07-01 (абс)'!E19</f>
        <v>82613</v>
      </c>
      <c r="C107" s="7" t="str">
        <f t="shared" si="3"/>
        <v/>
      </c>
      <c r="D107" s="10">
        <f>'@07-03 (абс)'!C18</f>
        <v>82613</v>
      </c>
      <c r="E107" s="10" t="s">
        <v>202</v>
      </c>
    </row>
    <row r="108" spans="1:5">
      <c r="A108" s="10" t="s">
        <v>194</v>
      </c>
      <c r="B108" s="10">
        <f>'07-01 (абс)'!E20</f>
        <v>83467</v>
      </c>
      <c r="C108" s="7" t="str">
        <f t="shared" si="3"/>
        <v/>
      </c>
      <c r="D108" s="10">
        <f>'@07-03 (абс)'!C19</f>
        <v>83467</v>
      </c>
      <c r="E108" s="10" t="s">
        <v>202</v>
      </c>
    </row>
    <row r="109" spans="1:5">
      <c r="A109" s="10" t="s">
        <v>195</v>
      </c>
      <c r="B109" s="10">
        <f>'07-01 (абс)'!E21</f>
        <v>49500</v>
      </c>
      <c r="C109" s="7" t="str">
        <f t="shared" si="3"/>
        <v/>
      </c>
      <c r="D109" s="10">
        <f>'@07-03 (абс)'!C20</f>
        <v>49500</v>
      </c>
      <c r="E109" s="10" t="s">
        <v>202</v>
      </c>
    </row>
    <row r="110" spans="1:5">
      <c r="A110" s="10" t="s">
        <v>196</v>
      </c>
      <c r="B110" s="10">
        <f>'07-01 (абс)'!E22</f>
        <v>18974</v>
      </c>
      <c r="C110" s="7" t="str">
        <f t="shared" si="3"/>
        <v/>
      </c>
      <c r="D110" s="10">
        <f>'@07-03 (абс)'!C21</f>
        <v>18974</v>
      </c>
      <c r="E110" s="10" t="s">
        <v>202</v>
      </c>
    </row>
    <row r="111" spans="1:5">
      <c r="A111" s="10" t="s">
        <v>197</v>
      </c>
      <c r="B111" s="10">
        <f>'07-01 (абс)'!E23</f>
        <v>3884</v>
      </c>
      <c r="C111" s="7" t="str">
        <f t="shared" si="3"/>
        <v/>
      </c>
      <c r="D111" s="10">
        <f>'@07-03 (абс)'!C22</f>
        <v>3884</v>
      </c>
      <c r="E111" s="10" t="s">
        <v>202</v>
      </c>
    </row>
    <row r="112" spans="1:5">
      <c r="A112" s="10" t="s">
        <v>198</v>
      </c>
      <c r="B112" s="10">
        <f>'07-01 (абс)'!E24</f>
        <v>1744</v>
      </c>
      <c r="C112" s="7" t="str">
        <f t="shared" si="3"/>
        <v/>
      </c>
      <c r="D112" s="10">
        <f>'@07-03 (абс)'!C23</f>
        <v>1744</v>
      </c>
      <c r="E112" s="10" t="s">
        <v>202</v>
      </c>
    </row>
    <row r="113" spans="1:5">
      <c r="A113" s="10" t="s">
        <v>199</v>
      </c>
      <c r="B113" s="10">
        <f>'07-01 (абс)'!E26</f>
        <v>570906</v>
      </c>
      <c r="C113" s="7" t="str">
        <f t="shared" si="3"/>
        <v/>
      </c>
      <c r="D113" s="10">
        <f>'@07-03 (абс)'!C25</f>
        <v>570906</v>
      </c>
      <c r="E113" s="10" t="s">
        <v>202</v>
      </c>
    </row>
    <row r="114" spans="1:5">
      <c r="A114" s="10" t="s">
        <v>200</v>
      </c>
      <c r="B114" s="10">
        <f>'07-01 (абс)'!E27</f>
        <v>154132</v>
      </c>
      <c r="C114" s="7" t="str">
        <f t="shared" si="3"/>
        <v/>
      </c>
      <c r="D114" s="10">
        <f>'@07-03 (абс)'!C26</f>
        <v>154132</v>
      </c>
      <c r="E114" s="10" t="s">
        <v>202</v>
      </c>
    </row>
    <row r="115" spans="1:5">
      <c r="A115" s="10" t="s">
        <v>201</v>
      </c>
      <c r="B115" s="10">
        <f>'07-01 (абс)'!E28</f>
        <v>611418</v>
      </c>
      <c r="C115" s="7" t="str">
        <f t="shared" si="3"/>
        <v/>
      </c>
      <c r="D115" s="10">
        <f>'@07-03 (абс)'!C27</f>
        <v>611418</v>
      </c>
      <c r="E115" s="10" t="s">
        <v>202</v>
      </c>
    </row>
  </sheetData>
  <autoFilter ref="A14:E14"/>
  <mergeCells count="10">
    <mergeCell ref="A4:D4"/>
    <mergeCell ref="A15:E15"/>
    <mergeCell ref="A93:E93"/>
    <mergeCell ref="A1:E1"/>
    <mergeCell ref="A2:E2"/>
    <mergeCell ref="A11:B11"/>
    <mergeCell ref="C11:D11"/>
    <mergeCell ref="A5:B7"/>
    <mergeCell ref="A8:B10"/>
    <mergeCell ref="A13:E13"/>
  </mergeCells>
  <pageMargins left="0.7" right="0.7" top="0.75" bottom="0.75" header="0.3" footer="0.3"/>
  <pageSetup paperSize="9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topLeftCell="A13" workbookViewId="0">
      <selection activeCell="A19" sqref="A19:XFD19"/>
    </sheetView>
  </sheetViews>
  <sheetFormatPr defaultColWidth="9.140625" defaultRowHeight="12.75" customHeight="1"/>
  <cols>
    <col min="1" max="1" width="2.85546875" customWidth="1"/>
    <col min="2" max="2" width="15.28515625" customWidth="1"/>
    <col min="3" max="3" width="9" customWidth="1"/>
    <col min="4" max="4" width="7.140625" customWidth="1"/>
    <col min="5" max="5" width="9" customWidth="1"/>
    <col min="6" max="6" width="9.140625" customWidth="1"/>
    <col min="7" max="7" width="8.7109375" customWidth="1"/>
    <col min="8" max="8" width="9.5703125" customWidth="1"/>
    <col min="9" max="9" width="8" customWidth="1"/>
    <col min="10" max="10" width="9.28515625" customWidth="1"/>
    <col min="11" max="12" width="9" customWidth="1"/>
    <col min="13" max="14" width="8" customWidth="1"/>
    <col min="15" max="15" width="7.140625" customWidth="1"/>
    <col min="16" max="16" width="8" customWidth="1"/>
    <col min="17" max="18" width="11.42578125" customWidth="1"/>
  </cols>
  <sheetData>
    <row r="1" spans="1:18" ht="2.25" customHeight="1">
      <c r="A1" s="25" t="s">
        <v>205</v>
      </c>
      <c r="B1" s="25"/>
      <c r="C1" s="25"/>
      <c r="D1" s="26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8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57" t="s">
        <v>135</v>
      </c>
      <c r="P2" s="57"/>
      <c r="Q2" s="25"/>
      <c r="R2" s="25"/>
    </row>
    <row r="3" spans="1:18" ht="12.7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57" t="s">
        <v>23</v>
      </c>
      <c r="O3" s="57"/>
      <c r="P3" s="57"/>
      <c r="Q3" s="25"/>
      <c r="R3" s="25"/>
    </row>
    <row r="4" spans="1:18" ht="15" customHeight="1">
      <c r="A4" s="27"/>
      <c r="B4" s="73" t="s">
        <v>136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25"/>
      <c r="R4" s="25"/>
    </row>
    <row r="5" spans="1:18" ht="18" customHeight="1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5"/>
      <c r="R5" s="25"/>
    </row>
    <row r="6" spans="1:18" ht="87.75" customHeight="1">
      <c r="A6" s="27"/>
      <c r="B6" s="59" t="s">
        <v>137</v>
      </c>
      <c r="C6" s="74"/>
      <c r="D6" s="74"/>
      <c r="E6" s="74"/>
      <c r="F6" s="74"/>
      <c r="G6" s="74"/>
      <c r="H6" s="74"/>
      <c r="I6" s="74"/>
      <c r="J6" s="28"/>
      <c r="K6" s="28"/>
      <c r="L6" s="28"/>
      <c r="M6" s="28"/>
      <c r="N6" s="28"/>
      <c r="O6" s="28"/>
      <c r="P6" s="28"/>
      <c r="Q6" s="25"/>
      <c r="R6" s="25"/>
    </row>
    <row r="7" spans="1:18" ht="11.25" customHeight="1">
      <c r="A7" s="27"/>
      <c r="B7" s="27" t="s">
        <v>138</v>
      </c>
      <c r="C7" s="27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</row>
    <row r="8" spans="1:18" ht="12" customHeight="1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</row>
    <row r="9" spans="1:18" ht="15.75" customHeight="1">
      <c r="A9" s="27"/>
      <c r="B9" s="74" t="s">
        <v>139</v>
      </c>
      <c r="C9" s="74"/>
      <c r="D9" s="74"/>
      <c r="E9" s="74"/>
      <c r="F9" s="28"/>
      <c r="G9" s="28"/>
      <c r="H9" s="28"/>
      <c r="I9" s="28"/>
      <c r="J9" s="28"/>
      <c r="K9" s="28"/>
      <c r="L9" s="28"/>
      <c r="M9" s="75" t="s">
        <v>140</v>
      </c>
      <c r="N9" s="75"/>
      <c r="O9" s="75"/>
      <c r="P9" s="75"/>
      <c r="Q9" s="25"/>
      <c r="R9" s="25"/>
    </row>
    <row r="10" spans="1:18" ht="16.5" customHeight="1">
      <c r="A10" s="27"/>
      <c r="B10" s="27" t="s">
        <v>141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57" t="s">
        <v>142</v>
      </c>
      <c r="N10" s="57"/>
      <c r="O10" s="57"/>
      <c r="P10" s="57"/>
      <c r="Q10" s="25"/>
      <c r="R10" s="25"/>
    </row>
    <row r="11" spans="1:18" ht="36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76" t="s">
        <v>143</v>
      </c>
      <c r="N11" s="76"/>
      <c r="O11" s="76"/>
      <c r="P11" s="76"/>
      <c r="Q11" s="25"/>
      <c r="R11" s="25"/>
    </row>
    <row r="12" spans="1:18" ht="12.75" customHeight="1">
      <c r="A12" s="27"/>
      <c r="B12" s="77"/>
      <c r="C12" s="71" t="s">
        <v>7</v>
      </c>
      <c r="D12" s="71" t="s">
        <v>144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 t="s">
        <v>145</v>
      </c>
      <c r="P12" s="72" t="s">
        <v>146</v>
      </c>
      <c r="Q12" s="25"/>
      <c r="R12" s="25"/>
    </row>
    <row r="13" spans="1:18" ht="12.75" customHeight="1">
      <c r="A13" s="27"/>
      <c r="B13" s="77"/>
      <c r="C13" s="71"/>
      <c r="D13" s="71" t="s">
        <v>147</v>
      </c>
      <c r="E13" s="71"/>
      <c r="F13" s="71"/>
      <c r="G13" s="71"/>
      <c r="H13" s="71"/>
      <c r="I13" s="71"/>
      <c r="J13" s="71"/>
      <c r="K13" s="71"/>
      <c r="L13" s="71" t="s">
        <v>148</v>
      </c>
      <c r="M13" s="71"/>
      <c r="N13" s="71"/>
      <c r="O13" s="71"/>
      <c r="P13" s="72"/>
      <c r="Q13" s="25"/>
      <c r="R13" s="25"/>
    </row>
    <row r="14" spans="1:18" ht="12.75" customHeight="1">
      <c r="A14" s="27"/>
      <c r="B14" s="77"/>
      <c r="C14" s="71"/>
      <c r="D14" s="71" t="s">
        <v>149</v>
      </c>
      <c r="E14" s="71" t="s">
        <v>150</v>
      </c>
      <c r="F14" s="71" t="s">
        <v>151</v>
      </c>
      <c r="G14" s="72"/>
      <c r="H14" s="71"/>
      <c r="I14" s="71" t="s">
        <v>152</v>
      </c>
      <c r="J14" s="71" t="s">
        <v>153</v>
      </c>
      <c r="K14" s="71" t="s">
        <v>154</v>
      </c>
      <c r="L14" s="71" t="s">
        <v>155</v>
      </c>
      <c r="M14" s="71" t="s">
        <v>156</v>
      </c>
      <c r="N14" s="71" t="s">
        <v>154</v>
      </c>
      <c r="O14" s="71"/>
      <c r="P14" s="72"/>
      <c r="Q14" s="25"/>
      <c r="R14" s="25"/>
    </row>
    <row r="15" spans="1:18" ht="65.25" customHeight="1">
      <c r="A15" s="27"/>
      <c r="B15" s="77"/>
      <c r="C15" s="71"/>
      <c r="D15" s="71"/>
      <c r="E15" s="71"/>
      <c r="F15" s="29" t="s">
        <v>157</v>
      </c>
      <c r="G15" s="29" t="s">
        <v>158</v>
      </c>
      <c r="H15" s="29" t="s">
        <v>159</v>
      </c>
      <c r="I15" s="71"/>
      <c r="J15" s="71"/>
      <c r="K15" s="71"/>
      <c r="L15" s="71"/>
      <c r="M15" s="71"/>
      <c r="N15" s="71"/>
      <c r="O15" s="71"/>
      <c r="P15" s="72"/>
      <c r="Q15" s="25"/>
      <c r="R15" s="25"/>
    </row>
    <row r="16" spans="1:18" ht="12.75" customHeight="1">
      <c r="A16" s="27"/>
      <c r="B16" s="30" t="s">
        <v>10</v>
      </c>
      <c r="C16" s="29">
        <v>1</v>
      </c>
      <c r="D16" s="29">
        <v>2</v>
      </c>
      <c r="E16" s="29">
        <v>3</v>
      </c>
      <c r="F16" s="29">
        <v>4</v>
      </c>
      <c r="G16" s="29">
        <v>5</v>
      </c>
      <c r="H16" s="29">
        <v>6</v>
      </c>
      <c r="I16" s="29">
        <v>7</v>
      </c>
      <c r="J16" s="29">
        <v>8</v>
      </c>
      <c r="K16" s="29">
        <v>9</v>
      </c>
      <c r="L16" s="29">
        <v>10</v>
      </c>
      <c r="M16" s="29">
        <v>11</v>
      </c>
      <c r="N16" s="29">
        <v>12</v>
      </c>
      <c r="O16" s="29">
        <v>13</v>
      </c>
      <c r="P16" s="31">
        <v>14</v>
      </c>
      <c r="Q16" s="25"/>
      <c r="R16" s="25"/>
    </row>
    <row r="17" spans="1:18" ht="37.5" customHeight="1">
      <c r="A17" s="27">
        <v>1</v>
      </c>
      <c r="B17" s="32" t="s">
        <v>12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25"/>
      <c r="R17" s="25"/>
    </row>
    <row r="18" spans="1:18" ht="35.25" customHeight="1">
      <c r="A18" s="27">
        <v>2</v>
      </c>
      <c r="B18" s="32" t="s">
        <v>160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5"/>
      <c r="Q18" s="25"/>
      <c r="R18" s="25"/>
    </row>
    <row r="19" spans="1:18" ht="23.25" customHeight="1">
      <c r="A19" s="27"/>
      <c r="B19" s="32" t="s">
        <v>161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5"/>
      <c r="Q19" s="25"/>
      <c r="R19" s="25"/>
    </row>
    <row r="20" spans="1:18" ht="24.75" customHeight="1">
      <c r="A20" s="27">
        <v>3</v>
      </c>
      <c r="B20" s="32" t="s">
        <v>162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5"/>
      <c r="Q20" s="25"/>
      <c r="R20" s="25"/>
    </row>
    <row r="21" spans="1:18" ht="15.75" customHeight="1">
      <c r="A21" s="27">
        <v>4</v>
      </c>
      <c r="B21" s="32" t="s">
        <v>163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5"/>
      <c r="Q21" s="25"/>
      <c r="R21" s="25"/>
    </row>
    <row r="22" spans="1:18" ht="36" customHeight="1">
      <c r="A22" s="27">
        <v>5</v>
      </c>
      <c r="B22" s="32" t="s">
        <v>164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5"/>
      <c r="Q22" s="25"/>
      <c r="R22" s="25"/>
    </row>
    <row r="23" spans="1:18" ht="49.5" customHeight="1">
      <c r="A23" s="27">
        <v>6</v>
      </c>
      <c r="B23" s="32" t="s">
        <v>165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5"/>
      <c r="Q23" s="25"/>
      <c r="R23" s="25"/>
    </row>
    <row r="24" spans="1:18" ht="12.7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5"/>
      <c r="R24" s="25"/>
    </row>
    <row r="25" spans="1:18" ht="12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5"/>
      <c r="R25" s="25"/>
    </row>
    <row r="26" spans="1:18" ht="1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1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5" customHeight="1">
      <c r="A28" s="25"/>
      <c r="B28" s="25" t="s">
        <v>166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</sheetData>
  <mergeCells count="24">
    <mergeCell ref="M10:P10"/>
    <mergeCell ref="M11:P11"/>
    <mergeCell ref="B12:B15"/>
    <mergeCell ref="C12:C15"/>
    <mergeCell ref="D12:N12"/>
    <mergeCell ref="O12:O15"/>
    <mergeCell ref="P12:P15"/>
    <mergeCell ref="D13:K13"/>
    <mergeCell ref="O2:P2"/>
    <mergeCell ref="N3:P3"/>
    <mergeCell ref="B4:P4"/>
    <mergeCell ref="B6:I6"/>
    <mergeCell ref="B9:E9"/>
    <mergeCell ref="M9:P9"/>
    <mergeCell ref="L13:N13"/>
    <mergeCell ref="D14:D15"/>
    <mergeCell ref="M14:M15"/>
    <mergeCell ref="N14:N15"/>
    <mergeCell ref="E14:E15"/>
    <mergeCell ref="F14:H14"/>
    <mergeCell ref="I14:I15"/>
    <mergeCell ref="J14:J15"/>
    <mergeCell ref="K14:K15"/>
    <mergeCell ref="L14:L15"/>
  </mergeCells>
  <pageMargins left="0.75" right="0.75" top="1" bottom="1" header="0.5" footer="0.5"/>
  <pageSetup paperSize="9" orientation="portrait" horizontalDpi="300" verticalDpi="30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8"/>
  <sheetViews>
    <sheetView topLeftCell="A11" workbookViewId="0">
      <selection activeCell="B5" sqref="B5:O5"/>
    </sheetView>
  </sheetViews>
  <sheetFormatPr defaultColWidth="9.140625" defaultRowHeight="12.75" customHeight="1"/>
  <cols>
    <col min="1" max="1" width="4.7109375" customWidth="1"/>
    <col min="2" max="2" width="29.7109375" customWidth="1"/>
    <col min="3" max="11" width="10.28515625" customWidth="1"/>
  </cols>
  <sheetData>
    <row r="1" spans="1:11" ht="13.5" hidden="1" customHeight="1">
      <c r="A1" s="27"/>
      <c r="B1" s="27"/>
      <c r="C1" s="27"/>
      <c r="D1" s="27"/>
      <c r="E1" s="27"/>
      <c r="F1" s="27"/>
      <c r="G1" s="27"/>
      <c r="H1" s="27"/>
      <c r="I1" s="57" t="s">
        <v>174</v>
      </c>
      <c r="J1" s="57"/>
      <c r="K1" s="57"/>
    </row>
    <row r="2" spans="1:11" ht="13.5" customHeight="1">
      <c r="A2" s="27"/>
      <c r="B2" s="27"/>
      <c r="C2" s="27"/>
      <c r="D2" s="27"/>
      <c r="E2" s="27"/>
      <c r="F2" s="27"/>
      <c r="G2" s="27"/>
      <c r="H2" s="27"/>
      <c r="I2" s="57" t="s">
        <v>23</v>
      </c>
      <c r="J2" s="57"/>
      <c r="K2" s="57"/>
    </row>
    <row r="3" spans="1:11" ht="29.25" customHeight="1">
      <c r="A3" s="27"/>
      <c r="B3" s="59" t="s">
        <v>175</v>
      </c>
      <c r="C3" s="74"/>
      <c r="D3" s="74"/>
      <c r="E3" s="74"/>
      <c r="F3" s="74"/>
      <c r="G3" s="74"/>
      <c r="H3" s="74"/>
      <c r="I3" s="74"/>
      <c r="J3" s="74"/>
      <c r="K3" s="74"/>
    </row>
    <row r="4" spans="1:11" ht="9" customHeight="1">
      <c r="A4" s="27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42.75" customHeight="1">
      <c r="A5" s="27"/>
      <c r="C5" s="59" t="s">
        <v>204</v>
      </c>
      <c r="D5" s="59"/>
      <c r="E5" s="59"/>
      <c r="F5" s="59"/>
      <c r="G5" s="59"/>
      <c r="H5" s="59"/>
      <c r="I5" s="59"/>
      <c r="J5" s="59"/>
      <c r="K5" s="48"/>
    </row>
    <row r="6" spans="1:11" ht="12.75" customHeight="1">
      <c r="A6" s="27"/>
      <c r="B6" s="78"/>
      <c r="C6" s="80" t="s">
        <v>7</v>
      </c>
      <c r="D6" s="79" t="s">
        <v>176</v>
      </c>
      <c r="E6" s="80"/>
      <c r="F6" s="80"/>
      <c r="G6" s="80"/>
      <c r="H6" s="80"/>
      <c r="I6" s="80"/>
      <c r="J6" s="79"/>
      <c r="K6" s="79" t="s">
        <v>177</v>
      </c>
    </row>
    <row r="7" spans="1:11" ht="12.75" customHeight="1">
      <c r="A7" s="27"/>
      <c r="B7" s="78"/>
      <c r="C7" s="80"/>
      <c r="D7" s="80" t="s">
        <v>178</v>
      </c>
      <c r="E7" s="80" t="s">
        <v>179</v>
      </c>
      <c r="F7" s="80" t="s">
        <v>22</v>
      </c>
      <c r="G7" s="80"/>
      <c r="H7" s="80"/>
      <c r="I7" s="80"/>
      <c r="J7" s="80" t="s">
        <v>180</v>
      </c>
      <c r="K7" s="79"/>
    </row>
    <row r="8" spans="1:11" ht="108" customHeight="1">
      <c r="A8" s="27"/>
      <c r="B8" s="78"/>
      <c r="C8" s="80"/>
      <c r="D8" s="80"/>
      <c r="E8" s="80"/>
      <c r="F8" s="50" t="s">
        <v>181</v>
      </c>
      <c r="G8" s="50" t="s">
        <v>182</v>
      </c>
      <c r="H8" s="37" t="s">
        <v>183</v>
      </c>
      <c r="I8" s="50" t="s">
        <v>184</v>
      </c>
      <c r="J8" s="80"/>
      <c r="K8" s="79"/>
    </row>
    <row r="9" spans="1:11" ht="14.25" customHeight="1">
      <c r="A9" s="27"/>
      <c r="B9" s="49" t="s">
        <v>10</v>
      </c>
      <c r="C9" s="50">
        <v>1</v>
      </c>
      <c r="D9" s="50">
        <v>2</v>
      </c>
      <c r="E9" s="50">
        <v>3</v>
      </c>
      <c r="F9" s="50">
        <v>4</v>
      </c>
      <c r="G9" s="50">
        <v>5</v>
      </c>
      <c r="H9" s="37">
        <v>6</v>
      </c>
      <c r="I9" s="50">
        <v>7</v>
      </c>
      <c r="J9" s="50">
        <v>8</v>
      </c>
      <c r="K9" s="51">
        <v>9</v>
      </c>
    </row>
    <row r="10" spans="1:11">
      <c r="A10" s="27">
        <v>1</v>
      </c>
      <c r="B10" s="38" t="s">
        <v>140</v>
      </c>
      <c r="C10" s="39">
        <v>617046</v>
      </c>
      <c r="D10" s="39">
        <v>577321</v>
      </c>
      <c r="E10" s="39">
        <v>37480</v>
      </c>
      <c r="F10" s="39">
        <v>13251</v>
      </c>
      <c r="G10" s="39">
        <v>22664</v>
      </c>
      <c r="H10" s="39">
        <v>788</v>
      </c>
      <c r="I10" s="39">
        <v>777</v>
      </c>
      <c r="J10" s="40">
        <v>2245</v>
      </c>
      <c r="K10" s="40">
        <v>11757</v>
      </c>
    </row>
    <row r="11" spans="1:11" ht="24">
      <c r="A11" s="27"/>
      <c r="B11" s="52" t="s">
        <v>5</v>
      </c>
      <c r="C11" s="41"/>
      <c r="D11" s="41"/>
      <c r="E11" s="41"/>
      <c r="F11" s="41"/>
      <c r="G11" s="41"/>
      <c r="H11" s="41"/>
      <c r="I11" s="41"/>
      <c r="J11" s="40"/>
      <c r="K11" s="40"/>
    </row>
    <row r="12" spans="1:11">
      <c r="A12" s="27">
        <v>2</v>
      </c>
      <c r="B12" s="53" t="s">
        <v>15</v>
      </c>
      <c r="C12" s="41">
        <v>7732</v>
      </c>
      <c r="D12" s="41">
        <v>7346</v>
      </c>
      <c r="E12" s="41">
        <v>219</v>
      </c>
      <c r="F12" s="41">
        <v>24</v>
      </c>
      <c r="G12" s="41">
        <v>164</v>
      </c>
      <c r="H12" s="41">
        <v>22</v>
      </c>
      <c r="I12" s="41">
        <v>9</v>
      </c>
      <c r="J12" s="40">
        <v>167</v>
      </c>
      <c r="K12" s="40">
        <v>66</v>
      </c>
    </row>
    <row r="13" spans="1:11">
      <c r="A13" s="27">
        <v>3</v>
      </c>
      <c r="B13" s="53" t="s">
        <v>17</v>
      </c>
      <c r="C13" s="41">
        <v>66889</v>
      </c>
      <c r="D13" s="41">
        <v>64385</v>
      </c>
      <c r="E13" s="41">
        <v>2045</v>
      </c>
      <c r="F13" s="41">
        <v>472</v>
      </c>
      <c r="G13" s="41">
        <v>1405</v>
      </c>
      <c r="H13" s="41">
        <v>108</v>
      </c>
      <c r="I13" s="41">
        <v>60</v>
      </c>
      <c r="J13" s="40">
        <v>459</v>
      </c>
      <c r="K13" s="40">
        <v>861</v>
      </c>
    </row>
    <row r="14" spans="1:11">
      <c r="A14" s="27">
        <v>4</v>
      </c>
      <c r="B14" s="53" t="s">
        <v>29</v>
      </c>
      <c r="C14" s="41">
        <v>79587</v>
      </c>
      <c r="D14" s="41">
        <v>75500</v>
      </c>
      <c r="E14" s="41">
        <v>3759</v>
      </c>
      <c r="F14" s="41">
        <v>1254</v>
      </c>
      <c r="G14" s="41">
        <v>2328</v>
      </c>
      <c r="H14" s="41">
        <v>92</v>
      </c>
      <c r="I14" s="41">
        <v>85</v>
      </c>
      <c r="J14" s="40">
        <v>328</v>
      </c>
      <c r="K14" s="40">
        <v>1403</v>
      </c>
    </row>
    <row r="15" spans="1:11">
      <c r="A15" s="27">
        <v>5</v>
      </c>
      <c r="B15" s="53" t="s">
        <v>26</v>
      </c>
      <c r="C15" s="41">
        <v>75735</v>
      </c>
      <c r="D15" s="41">
        <v>70712</v>
      </c>
      <c r="E15" s="41">
        <v>4762</v>
      </c>
      <c r="F15" s="41">
        <v>1721</v>
      </c>
      <c r="G15" s="42">
        <v>2844</v>
      </c>
      <c r="H15" s="42">
        <v>96</v>
      </c>
      <c r="I15" s="42">
        <v>101</v>
      </c>
      <c r="J15" s="43">
        <v>261</v>
      </c>
      <c r="K15" s="40">
        <v>1566</v>
      </c>
    </row>
    <row r="16" spans="1:11">
      <c r="A16" s="27">
        <v>6</v>
      </c>
      <c r="B16" s="53" t="s">
        <v>30</v>
      </c>
      <c r="C16" s="41">
        <v>74668</v>
      </c>
      <c r="D16" s="42">
        <v>68757</v>
      </c>
      <c r="E16" s="42">
        <v>5735</v>
      </c>
      <c r="F16" s="42">
        <v>2172</v>
      </c>
      <c r="G16" s="42">
        <v>3364</v>
      </c>
      <c r="H16" s="42">
        <v>96</v>
      </c>
      <c r="I16" s="42">
        <v>103</v>
      </c>
      <c r="J16" s="43">
        <v>176</v>
      </c>
      <c r="K16" s="40">
        <v>1650</v>
      </c>
    </row>
    <row r="17" spans="1:11">
      <c r="A17" s="27">
        <v>7</v>
      </c>
      <c r="B17" s="53" t="s">
        <v>1</v>
      </c>
      <c r="C17" s="42">
        <v>72253</v>
      </c>
      <c r="D17" s="43">
        <v>66204</v>
      </c>
      <c r="E17" s="42">
        <v>5866</v>
      </c>
      <c r="F17" s="43">
        <v>2287</v>
      </c>
      <c r="G17" s="42">
        <v>3379</v>
      </c>
      <c r="H17" s="43">
        <v>93</v>
      </c>
      <c r="I17" s="42">
        <v>107</v>
      </c>
      <c r="J17" s="43">
        <v>183</v>
      </c>
      <c r="K17" s="40">
        <v>1573</v>
      </c>
    </row>
    <row r="18" spans="1:11">
      <c r="A18" s="27">
        <v>8</v>
      </c>
      <c r="B18" s="53" t="s">
        <v>18</v>
      </c>
      <c r="C18" s="42">
        <v>82613</v>
      </c>
      <c r="D18" s="43">
        <v>76304</v>
      </c>
      <c r="E18" s="42">
        <v>6155</v>
      </c>
      <c r="F18" s="43">
        <v>2232</v>
      </c>
      <c r="G18" s="42">
        <v>3715</v>
      </c>
      <c r="H18" s="43">
        <v>96</v>
      </c>
      <c r="I18" s="42">
        <v>112</v>
      </c>
      <c r="J18" s="43">
        <v>154</v>
      </c>
      <c r="K18" s="40">
        <v>1647</v>
      </c>
    </row>
    <row r="19" spans="1:11">
      <c r="A19" s="27">
        <v>9</v>
      </c>
      <c r="B19" s="53" t="s">
        <v>13</v>
      </c>
      <c r="C19" s="42">
        <v>83467</v>
      </c>
      <c r="D19" s="43">
        <v>78134</v>
      </c>
      <c r="E19" s="42">
        <v>5103</v>
      </c>
      <c r="F19" s="43">
        <v>1740</v>
      </c>
      <c r="G19" s="42">
        <v>3152</v>
      </c>
      <c r="H19" s="43">
        <v>107</v>
      </c>
      <c r="I19" s="42">
        <v>104</v>
      </c>
      <c r="J19" s="43">
        <v>230</v>
      </c>
      <c r="K19" s="40">
        <v>1593</v>
      </c>
    </row>
    <row r="20" spans="1:11">
      <c r="A20" s="27">
        <v>10</v>
      </c>
      <c r="B20" s="53" t="s">
        <v>25</v>
      </c>
      <c r="C20" s="42">
        <v>49500</v>
      </c>
      <c r="D20" s="43">
        <v>46775</v>
      </c>
      <c r="E20" s="42">
        <v>2553</v>
      </c>
      <c r="F20" s="43">
        <v>918</v>
      </c>
      <c r="G20" s="42">
        <v>1529</v>
      </c>
      <c r="H20" s="43">
        <v>52</v>
      </c>
      <c r="I20" s="42">
        <v>54</v>
      </c>
      <c r="J20" s="43">
        <v>172</v>
      </c>
      <c r="K20" s="40">
        <v>897</v>
      </c>
    </row>
    <row r="21" spans="1:11">
      <c r="A21" s="27">
        <v>11</v>
      </c>
      <c r="B21" s="53" t="s">
        <v>32</v>
      </c>
      <c r="C21" s="42">
        <v>18974</v>
      </c>
      <c r="D21" s="43">
        <v>17914</v>
      </c>
      <c r="E21" s="42">
        <v>990</v>
      </c>
      <c r="F21" s="43">
        <v>350</v>
      </c>
      <c r="G21" s="42">
        <v>588</v>
      </c>
      <c r="H21" s="43">
        <v>18</v>
      </c>
      <c r="I21" s="42">
        <v>34</v>
      </c>
      <c r="J21" s="43">
        <v>70</v>
      </c>
      <c r="K21" s="40">
        <v>379</v>
      </c>
    </row>
    <row r="22" spans="1:11">
      <c r="A22" s="27">
        <v>12</v>
      </c>
      <c r="B22" s="53" t="s">
        <v>4</v>
      </c>
      <c r="C22" s="42">
        <v>3884</v>
      </c>
      <c r="D22" s="43">
        <v>3655</v>
      </c>
      <c r="E22" s="42">
        <v>208</v>
      </c>
      <c r="F22" s="43">
        <v>59</v>
      </c>
      <c r="G22" s="42">
        <v>137</v>
      </c>
      <c r="H22" s="43">
        <v>6</v>
      </c>
      <c r="I22" s="42">
        <v>6</v>
      </c>
      <c r="J22" s="43">
        <v>21</v>
      </c>
      <c r="K22" s="40">
        <v>82</v>
      </c>
    </row>
    <row r="23" spans="1:11">
      <c r="A23" s="27">
        <v>13</v>
      </c>
      <c r="B23" s="53" t="s">
        <v>21</v>
      </c>
      <c r="C23" s="42">
        <v>1744</v>
      </c>
      <c r="D23" s="43">
        <v>1635</v>
      </c>
      <c r="E23" s="42">
        <v>85</v>
      </c>
      <c r="F23" s="43">
        <v>22</v>
      </c>
      <c r="G23" s="42">
        <v>59</v>
      </c>
      <c r="H23" s="43">
        <v>2</v>
      </c>
      <c r="I23" s="42">
        <v>2</v>
      </c>
      <c r="J23" s="43">
        <v>24</v>
      </c>
      <c r="K23" s="40">
        <v>40</v>
      </c>
    </row>
    <row r="24" spans="1:11" ht="24">
      <c r="A24" s="27"/>
      <c r="B24" s="52" t="s">
        <v>20</v>
      </c>
      <c r="C24" s="42"/>
      <c r="D24" s="43"/>
      <c r="E24" s="42"/>
      <c r="F24" s="43"/>
      <c r="G24" s="42"/>
      <c r="H24" s="43"/>
      <c r="I24" s="42"/>
      <c r="J24" s="43"/>
      <c r="K24" s="40"/>
    </row>
    <row r="25" spans="1:11">
      <c r="A25" s="27">
        <v>14</v>
      </c>
      <c r="B25" s="53" t="s">
        <v>185</v>
      </c>
      <c r="C25" s="42">
        <v>570906</v>
      </c>
      <c r="D25" s="43">
        <v>533635</v>
      </c>
      <c r="E25" s="42">
        <v>35221</v>
      </c>
      <c r="F25" s="43">
        <v>12468</v>
      </c>
      <c r="G25" s="42">
        <v>21293</v>
      </c>
      <c r="H25" s="43">
        <v>742</v>
      </c>
      <c r="I25" s="42">
        <v>718</v>
      </c>
      <c r="J25" s="43">
        <v>2050</v>
      </c>
      <c r="K25" s="40">
        <v>10803</v>
      </c>
    </row>
    <row r="26" spans="1:11">
      <c r="A26" s="27">
        <v>15</v>
      </c>
      <c r="B26" s="53" t="s">
        <v>6</v>
      </c>
      <c r="C26" s="42">
        <v>154132</v>
      </c>
      <c r="D26" s="43">
        <v>147165</v>
      </c>
      <c r="E26" s="42">
        <v>6021</v>
      </c>
      <c r="F26" s="43">
        <v>1750</v>
      </c>
      <c r="G26" s="42">
        <v>3895</v>
      </c>
      <c r="H26" s="43">
        <v>222</v>
      </c>
      <c r="I26" s="42">
        <v>154</v>
      </c>
      <c r="J26" s="43">
        <v>946</v>
      </c>
      <c r="K26" s="40">
        <v>2330</v>
      </c>
    </row>
    <row r="27" spans="1:11">
      <c r="A27" s="27">
        <v>16</v>
      </c>
      <c r="B27" s="53" t="s">
        <v>24</v>
      </c>
      <c r="C27" s="42">
        <f t="shared" ref="C27:K27" si="0">IF(SUM(C12:C21)&gt;0,SUM(C12:C21),"-")</f>
        <v>611418</v>
      </c>
      <c r="D27" s="43">
        <f t="shared" si="0"/>
        <v>572031</v>
      </c>
      <c r="E27" s="42">
        <f t="shared" si="0"/>
        <v>37187</v>
      </c>
      <c r="F27" s="43">
        <f t="shared" si="0"/>
        <v>13170</v>
      </c>
      <c r="G27" s="42">
        <f t="shared" si="0"/>
        <v>22468</v>
      </c>
      <c r="H27" s="43">
        <f t="shared" si="0"/>
        <v>780</v>
      </c>
      <c r="I27" s="42">
        <f t="shared" si="0"/>
        <v>769</v>
      </c>
      <c r="J27" s="43">
        <f t="shared" si="0"/>
        <v>2200</v>
      </c>
      <c r="K27" s="40">
        <f t="shared" si="0"/>
        <v>11635</v>
      </c>
    </row>
    <row r="28" spans="1:11">
      <c r="A28" s="27">
        <v>17</v>
      </c>
      <c r="B28" s="52" t="s">
        <v>37</v>
      </c>
      <c r="C28" s="54">
        <v>40.299999999999997</v>
      </c>
      <c r="D28" s="54">
        <v>40.299999999999997</v>
      </c>
      <c r="E28" s="54">
        <v>41.7</v>
      </c>
      <c r="F28" s="54">
        <v>42.1</v>
      </c>
      <c r="G28" s="54">
        <v>41.5</v>
      </c>
      <c r="H28" s="54">
        <v>39.200000000000003</v>
      </c>
      <c r="I28" s="54">
        <v>41.3</v>
      </c>
      <c r="J28" s="54">
        <v>36.5</v>
      </c>
      <c r="K28" s="55">
        <v>41.2</v>
      </c>
    </row>
  </sheetData>
  <mergeCells count="12">
    <mergeCell ref="I1:K1"/>
    <mergeCell ref="I2:K2"/>
    <mergeCell ref="B3:K3"/>
    <mergeCell ref="C5:J5"/>
    <mergeCell ref="B6:B8"/>
    <mergeCell ref="K6:K8"/>
    <mergeCell ref="C6:C8"/>
    <mergeCell ref="D6:J6"/>
    <mergeCell ref="D7:D8"/>
    <mergeCell ref="E7:E8"/>
    <mergeCell ref="F7:I7"/>
    <mergeCell ref="J7:J8"/>
  </mergeCells>
  <pageMargins left="0.98425196850393704" right="0.78740157480314998" top="0.98425196850393704" bottom="0.98425196850393704" header="0.511811023622047" footer="0.511811023622047"/>
  <pageSetup paperSize="9" orientation="landscape" horizontalDpi="300" verticalDpi="300" r:id="rId1"/>
  <headerFooter differentFirst="1">
    <oddHeader>&amp;L&amp;"Courier New,обычный"&amp;9Всероссийская перепись населения 2010 г.&amp;R&amp;"Courier New,обычный"&amp;9Продолжение таблицы 7.3
Лист №&amp;P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07-01 (абс)</vt:lpstr>
      <vt:lpstr>Увязки</vt:lpstr>
      <vt:lpstr>@07-02 (абс)</vt:lpstr>
      <vt:lpstr>@07-03 (абс)</vt:lpstr>
      <vt:lpstr>Увязки!_ФильтрБазыДанных</vt:lpstr>
      <vt:lpstr>'@07-03 (абс)'!Заголовки_для_печати</vt:lpstr>
      <vt:lpstr>'07-01 (абс)'!Заголовки_для_печати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НАСЕЛЕНИЕ ЧАСТНЫХ ДОМОХОЗЯЙСТВ ПЕНЗЕНСКОЙ ОБЛАСТИ В ВОЗРАСТЕ 15-72 ЛЕТ ПО ВОЗРАСТНЫМ ГРУППАМ И ЭКОНОМИЧЕСКОЙ АКТИВНОСТИ ПО ИТОГАМ ВСЕРОССИЙСКОЙ ПЕРЕПИСИ НАСЕЛЕНИЯ 2010Г.</dc:title>
  <dc:subject/>
  <dc:creator>Molodikh Igor</dc:creator>
  <cp:keywords/>
  <dc:description/>
  <cp:lastModifiedBy>upna_bar</cp:lastModifiedBy>
  <cp:lastPrinted>2013-04-05T11:04:47Z</cp:lastPrinted>
  <dcterms:created xsi:type="dcterms:W3CDTF">2011-09-13T07:26:04Z</dcterms:created>
  <dcterms:modified xsi:type="dcterms:W3CDTF">2013-04-05T11:07:26Z</dcterms:modified>
  <cp:category/>
  <cp:contentType/>
  <cp:contentStatus/>
</cp:coreProperties>
</file>